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59" activeTab="1"/>
  </bookViews>
  <sheets>
    <sheet name="UG-D" sheetId="1" r:id="rId1"/>
    <sheet name="UG-W" sheetId="2" r:id="rId2"/>
    <sheet name="GOPS-D" sheetId="3" r:id="rId3"/>
    <sheet name="GOPS-W" sheetId="4" r:id="rId4"/>
    <sheet name="SzP-Cz-D" sheetId="5" r:id="rId5"/>
    <sheet name="SzP.Cz-W" sheetId="6" r:id="rId6"/>
    <sheet name="SzP.RK-W" sheetId="7" r:id="rId7"/>
    <sheet name="SzP.DW-W " sheetId="8" r:id="rId8"/>
    <sheet name="G-Cz-W" sheetId="9" r:id="rId9"/>
    <sheet name="G-RK-W" sheetId="10" r:id="rId10"/>
    <sheet name="SzP-Prz-D" sheetId="11" r:id="rId11"/>
    <sheet name="Przed-W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<sst xmlns="http://schemas.openxmlformats.org/spreadsheetml/2006/main" count="1077" uniqueCount="425">
  <si>
    <t>Dział</t>
  </si>
  <si>
    <t>010</t>
  </si>
  <si>
    <t>020</t>
  </si>
  <si>
    <t>400</t>
  </si>
  <si>
    <t>700</t>
  </si>
  <si>
    <t>750</t>
  </si>
  <si>
    <t>751</t>
  </si>
  <si>
    <t>756</t>
  </si>
  <si>
    <t>758</t>
  </si>
  <si>
    <t>801</t>
  </si>
  <si>
    <t>852</t>
  </si>
  <si>
    <t>Rozdział</t>
  </si>
  <si>
    <t>02095</t>
  </si>
  <si>
    <t>40002</t>
  </si>
  <si>
    <t>70005</t>
  </si>
  <si>
    <t>75011</t>
  </si>
  <si>
    <t>75023</t>
  </si>
  <si>
    <t>75101</t>
  </si>
  <si>
    <t>75601</t>
  </si>
  <si>
    <t>75616</t>
  </si>
  <si>
    <t>75618</t>
  </si>
  <si>
    <t>75621</t>
  </si>
  <si>
    <t>75801</t>
  </si>
  <si>
    <t>§</t>
  </si>
  <si>
    <t>Treść</t>
  </si>
  <si>
    <t>2010</t>
  </si>
  <si>
    <t>0750</t>
  </si>
  <si>
    <t>0690</t>
  </si>
  <si>
    <t>0830</t>
  </si>
  <si>
    <t>0920</t>
  </si>
  <si>
    <t>0470</t>
  </si>
  <si>
    <t>0760</t>
  </si>
  <si>
    <t>0770</t>
  </si>
  <si>
    <t>0970</t>
  </si>
  <si>
    <t>0350</t>
  </si>
  <si>
    <t>0310</t>
  </si>
  <si>
    <t>0320</t>
  </si>
  <si>
    <t>0330</t>
  </si>
  <si>
    <t>0340</t>
  </si>
  <si>
    <t>0910</t>
  </si>
  <si>
    <t>0360</t>
  </si>
  <si>
    <t>0430</t>
  </si>
  <si>
    <t>0500</t>
  </si>
  <si>
    <t>0410</t>
  </si>
  <si>
    <t>0480</t>
  </si>
  <si>
    <t>0010</t>
  </si>
  <si>
    <t>0020</t>
  </si>
  <si>
    <t>2920</t>
  </si>
  <si>
    <t>75807</t>
  </si>
  <si>
    <t>75814</t>
  </si>
  <si>
    <t>80101</t>
  </si>
  <si>
    <t>2030</t>
  </si>
  <si>
    <t>80104</t>
  </si>
  <si>
    <t>85212</t>
  </si>
  <si>
    <t>85213</t>
  </si>
  <si>
    <t>85214</t>
  </si>
  <si>
    <t>85219</t>
  </si>
  <si>
    <t>90003</t>
  </si>
  <si>
    <t>Leśnictwo</t>
  </si>
  <si>
    <t>Pozostała działalność</t>
  </si>
  <si>
    <t>Rolnictwo i łowiectwo</t>
  </si>
  <si>
    <t>Dostarczanie wody</t>
  </si>
  <si>
    <t>Wpływy z różnych opłat</t>
  </si>
  <si>
    <t>Wpływy z usług</t>
  </si>
  <si>
    <t>Pozostałe odsetki</t>
  </si>
  <si>
    <t>Gospodarka mieszkaniowa</t>
  </si>
  <si>
    <t>Gospodarka gruntami nieruchomościami</t>
  </si>
  <si>
    <t>Dotacje celowe otrzymane z budżetu państwa na realizację zadań bieżących  z zakresu administracji rządowej oraz innych zadań zleconych gminie (związkom gmin) ustawami</t>
  </si>
  <si>
    <t>Wpływy z tytułu odpłatnego  nabycia prawa własności oraz prawa użytkowania wieczystego nieruchomości</t>
  </si>
  <si>
    <t>Administracja publiczna</t>
  </si>
  <si>
    <t>Urzędy wojewódzkie</t>
  </si>
  <si>
    <t>Urzędy naczelnych organów władzy państwowej,kontroli i ochrony prawa oraz sądownictwo</t>
  </si>
  <si>
    <t>Dochody od osób prawnych,od osób fizycznych i od innych jednostek nieposiadających osobowości prawnej oraz wydatki związane z ich poborem</t>
  </si>
  <si>
    <t>Wpływy z podatku dochodowego od osób fizycznych</t>
  </si>
  <si>
    <t>Wpływy z podatku rolnego, podatku leśnego, podatku od czynnosci cywilnoprawnych,podatków i opłat lokalnych od osób prawnych i innych jednostek organizacyjnych</t>
  </si>
  <si>
    <t xml:space="preserve">Wpływy z podatku rolnego,podatku leśnego,podatku od  spadków i darowizn, podatku od czynności cywilnoprawnych oraz podatków i opłat lokalnych od osób fizycznych </t>
  </si>
  <si>
    <t>Wpływy z innych opłat stanowiących dochody jednostek samorzadu terytorialnego na podstawie ustaw</t>
  </si>
  <si>
    <t>Udziały gmin w podatkach stanowiących dochód  budżetu państwa</t>
  </si>
  <si>
    <t>Różne rozliczenia</t>
  </si>
  <si>
    <t>Oświata i wychowanie</t>
  </si>
  <si>
    <t>Pomoc społeczna</t>
  </si>
  <si>
    <t>Edukacyjna opieka wychowawcza</t>
  </si>
  <si>
    <t>Gospodarka odpadami</t>
  </si>
  <si>
    <t>Oczyszczanie miasta i wsi</t>
  </si>
  <si>
    <t>Wpływy z różnych dochodów</t>
  </si>
  <si>
    <t xml:space="preserve">Urzędy naczelnych organów władzy państwowej,kontroli i ochrony prawa </t>
  </si>
  <si>
    <t>Podatek od nieruchomości</t>
  </si>
  <si>
    <t>Podatek rolny</t>
  </si>
  <si>
    <t>Podatek leśny</t>
  </si>
  <si>
    <t>Podatek od środków transportowych</t>
  </si>
  <si>
    <t>Odsetki od nieterminowych  wpłat z tytułu podatków i opłat</t>
  </si>
  <si>
    <t>Podatek od spadków i darowizn</t>
  </si>
  <si>
    <t>Wpływy z opłaty targowej</t>
  </si>
  <si>
    <t>Podatek od czynności cywilnoprawnych</t>
  </si>
  <si>
    <t>Podatek dochodowy od osób fizycznych</t>
  </si>
  <si>
    <t>Podatek dochodowy od osób prawnych</t>
  </si>
  <si>
    <t>Część oświatowa subwencji ogólnej dla jednostek samorzadu terytorialnego</t>
  </si>
  <si>
    <t>Subwencje ogólne z budżetu państwa</t>
  </si>
  <si>
    <t>Część  wyrównawcza subwencji ogólnej  dla gmin</t>
  </si>
  <si>
    <t>Różne rozliczenia finansowe</t>
  </si>
  <si>
    <t>Przedszkola</t>
  </si>
  <si>
    <t>Gimnazja</t>
  </si>
  <si>
    <t>Zasiłki i pomoc w naturze oraz składki na ubezpieczenia emerytalne i rentowe</t>
  </si>
  <si>
    <t>Ośrodek pomocy sopłecznej</t>
  </si>
  <si>
    <t>Dotacje celowe otrzymane z budżetu państwa na realizację  własnych zadań bieżących gmin (związków gmin)</t>
  </si>
  <si>
    <t>Usługi opiekuńcze i specjalistyczne usługi opiekuńcze</t>
  </si>
  <si>
    <t>600</t>
  </si>
  <si>
    <t>754</t>
  </si>
  <si>
    <t>757</t>
  </si>
  <si>
    <t>01010</t>
  </si>
  <si>
    <t>01030</t>
  </si>
  <si>
    <t>60016</t>
  </si>
  <si>
    <t>75022</t>
  </si>
  <si>
    <t>75412</t>
  </si>
  <si>
    <t>75647</t>
  </si>
  <si>
    <t>75702</t>
  </si>
  <si>
    <t>75818</t>
  </si>
  <si>
    <t>75405</t>
  </si>
  <si>
    <t>6050</t>
  </si>
  <si>
    <t>4170</t>
  </si>
  <si>
    <t>4300</t>
  </si>
  <si>
    <t>2850</t>
  </si>
  <si>
    <t>4210</t>
  </si>
  <si>
    <t>4430</t>
  </si>
  <si>
    <t>3020</t>
  </si>
  <si>
    <t>4010</t>
  </si>
  <si>
    <t>4040</t>
  </si>
  <si>
    <t>4100</t>
  </si>
  <si>
    <t>4110</t>
  </si>
  <si>
    <t>4120</t>
  </si>
  <si>
    <t>4260</t>
  </si>
  <si>
    <t>4270</t>
  </si>
  <si>
    <t>4280</t>
  </si>
  <si>
    <t>4440</t>
  </si>
  <si>
    <t>Transport i łączność</t>
  </si>
  <si>
    <t>Infrastruktura wodociągowa i sanitacyjna wsi</t>
  </si>
  <si>
    <t>Izby rolnicze</t>
  </si>
  <si>
    <t>Drogi publiczne gminne</t>
  </si>
  <si>
    <t>Wynagrodzenia bezosobowe</t>
  </si>
  <si>
    <t>Zakup usług pozostałych</t>
  </si>
  <si>
    <t>Zakup materiałów i wyposażenia</t>
  </si>
  <si>
    <t>Wydatki osobowe niezaliczane do wynagrodzeń</t>
  </si>
  <si>
    <t>Wynagrodzenia osobowe pracowników</t>
  </si>
  <si>
    <t>Dodatkowe wynagrodzenie roczne</t>
  </si>
  <si>
    <t>Wynagrodzenia agencyjno -prowizyjne</t>
  </si>
  <si>
    <t>Składki na ubezpieczenia społeczne</t>
  </si>
  <si>
    <t>Zakup energii</t>
  </si>
  <si>
    <t>Zakup usług remontowych</t>
  </si>
  <si>
    <t>Zakup usług zdrowotnych</t>
  </si>
  <si>
    <t>Odpisy na ZFŚS</t>
  </si>
  <si>
    <t>6060</t>
  </si>
  <si>
    <t>Wydatki na zakupy inwestycyjne jednostek budżetowych</t>
  </si>
  <si>
    <t>4370</t>
  </si>
  <si>
    <t>4410</t>
  </si>
  <si>
    <t>4700</t>
  </si>
  <si>
    <t>Podróże służbowe krajowe</t>
  </si>
  <si>
    <t>Odpis na ZFŚS</t>
  </si>
  <si>
    <t>3030</t>
  </si>
  <si>
    <t>4140</t>
  </si>
  <si>
    <t>4350</t>
  </si>
  <si>
    <t>4360</t>
  </si>
  <si>
    <t>Różne wydatki na rzecz osób fizycznych</t>
  </si>
  <si>
    <t>Wpłaty na PFRON</t>
  </si>
  <si>
    <t>Zakup usług dostepu do sieci Internet</t>
  </si>
  <si>
    <t>Opłaty z tytułu zakupu usług telekomunikacyjnych telefonii komórkowej</t>
  </si>
  <si>
    <t>Różne opłaty i składki</t>
  </si>
  <si>
    <t>Szkolenia pracowników niebędących członkami korpusu służby cywilnej</t>
  </si>
  <si>
    <t>8070</t>
  </si>
  <si>
    <t>4810</t>
  </si>
  <si>
    <t>Komendy powiatowe Policji</t>
  </si>
  <si>
    <t>Ochotnicze straże pożarne</t>
  </si>
  <si>
    <t>Dochody od osób prawnych ,od osób fizycznych i od innych jednostek nieposiadających osobowosci prawnej oraz wydatki związane z ich poborem</t>
  </si>
  <si>
    <t>Pobór podatków,opłat i niepodatkowych należności budżetowych</t>
  </si>
  <si>
    <t>Obsługa długu publicznego</t>
  </si>
  <si>
    <t>Rezerwy ogólne i celowe</t>
  </si>
  <si>
    <t>Szkoła podstawowa</t>
  </si>
  <si>
    <t>Zakup pomocy naukowych,dydatkycznych i książek</t>
  </si>
  <si>
    <t>Dowożenie uczniów do szkół</t>
  </si>
  <si>
    <t>Dokształcanie i doskonalenie nauczycieli</t>
  </si>
  <si>
    <t>Składki na Fundusz Pracy</t>
  </si>
  <si>
    <t>Ochrona zdrowia</t>
  </si>
  <si>
    <t>Zwalczanie narkomanii</t>
  </si>
  <si>
    <t>Dodatki mieszkaniowe</t>
  </si>
  <si>
    <t>Ośrodek pomocy społecznej</t>
  </si>
  <si>
    <t>Przeciwdziałanie alkoholizmowi</t>
  </si>
  <si>
    <t>Pomoc materialna dla uczniów</t>
  </si>
  <si>
    <t>Gospodarka ściekowa i ochrona wód</t>
  </si>
  <si>
    <t>Oczyszczanie mista i wsi</t>
  </si>
  <si>
    <t>Kultura i ochrona dziedzictwa narodowego</t>
  </si>
  <si>
    <t>Odpisy zna ZFŚS</t>
  </si>
  <si>
    <t>Dotacja podmiotowa z budżetu dla samorządowej instytucji kultury</t>
  </si>
  <si>
    <t>Kultura fizyczna i sport</t>
  </si>
  <si>
    <t>Zadania w zakresie kultury fizycznej i sportu</t>
  </si>
  <si>
    <t>Dotacja celowa z budżetu na finansowanie lub dofinansowanie zadań zleconych do realizacji pozostałym jednostkom niezaliczanym do sektora finansów publicznych</t>
  </si>
  <si>
    <t>Urzędy naczelnych organów władzy państwowej,kontroli i ochrony prawa oraz sądownictwa</t>
  </si>
  <si>
    <t>Bezpieczeństwo publiczne i ochrona przeciwpożarowa</t>
  </si>
  <si>
    <t>Wpływy z opłat za  zarząd,użytkowanie i użytkowanie wieczyste nieruchomości</t>
  </si>
  <si>
    <t>Wpływy z opłaty skarbowej</t>
  </si>
  <si>
    <t>80148</t>
  </si>
  <si>
    <t>Stołówki szkolne</t>
  </si>
  <si>
    <t>Oświetlenie ulic,placów i dróg</t>
  </si>
  <si>
    <t>Wytwarzanie i zaopatrywanie w energię elektryczną gaz i wodę</t>
  </si>
  <si>
    <t>Gospodarka komunalna i ochrona środowiska</t>
  </si>
  <si>
    <t>Zakup środków żywności</t>
  </si>
  <si>
    <t>0490</t>
  </si>
  <si>
    <t>Wpływy z innych lokalnych opłat pobieranych przez jednostki samorządu terytorialnego na podstawie odrębnych ustaw</t>
  </si>
  <si>
    <t>Wpłaty gmin i powiatów na rzecz innych jednostek samorzadu terytorialnego  oraz związków gmin lub związków powiatów na dofinansowanie zadań inwestycyjnych i zakupy inwestycyjne</t>
  </si>
  <si>
    <t>75075</t>
  </si>
  <si>
    <t>Promocja jednostek samorzadu terytorialnego</t>
  </si>
  <si>
    <t>Opłaty z tytułu zakupu usług telekomunikacyjnych telefonii stacjonarnej</t>
  </si>
  <si>
    <t>RAZEM DOCHODY</t>
  </si>
  <si>
    <t>OGÓŁEM DOCHODY</t>
  </si>
  <si>
    <t>Rezerwy</t>
  </si>
  <si>
    <t>OGÓŁEM WYDATKI</t>
  </si>
  <si>
    <t>RAZEM WYDATKI</t>
  </si>
  <si>
    <t>710</t>
  </si>
  <si>
    <t>Działalność usługowa</t>
  </si>
  <si>
    <t>60014</t>
  </si>
  <si>
    <t>6300</t>
  </si>
  <si>
    <t>Dotacja celowa na pomoc finansową udzielaną między jednostkami samorządu terytorialnego na dofinansowanie własnych zadań inwestycyjnych i zakupów inwestycyjnych</t>
  </si>
  <si>
    <t>Drogi publiczne powiatowe</t>
  </si>
  <si>
    <t>75095</t>
  </si>
  <si>
    <t>75020</t>
  </si>
  <si>
    <t>6620</t>
  </si>
  <si>
    <t>Starostwa powiatowe</t>
  </si>
  <si>
    <t>Dotacje celowe przekazane dla powiatu na inwestycje i zakupy inwestycyjne realizowane na podstawie porozumień (umów) między jednostkami samorządu terytorialnego</t>
  </si>
  <si>
    <t>2360</t>
  </si>
  <si>
    <t>Dochody jednostek samorządu terytorialnego związane z realizacją zadań z zakresu administracji rządowej oraz innych zadań zleconych ustawami</t>
  </si>
  <si>
    <t>Inne formy pomocy dla uczniów</t>
  </si>
  <si>
    <t xml:space="preserve">Pozostała działalność </t>
  </si>
  <si>
    <t>720</t>
  </si>
  <si>
    <t>72095</t>
  </si>
  <si>
    <t>6630</t>
  </si>
  <si>
    <t>Informatyka</t>
  </si>
  <si>
    <t>Pozostała działalnść</t>
  </si>
  <si>
    <t>Dotacje celowe przekazane do samorządu województwa na inwestycje i zakupy inwestycyjne realizowane na podstawie porozumień  (umów) między jednostkami samorządu terytorialnego</t>
  </si>
  <si>
    <t>Odsetki i dyskonto od krajowych skarbowych papierów wartościowych oraz od krajowych pożyczek i kredytów</t>
  </si>
  <si>
    <t xml:space="preserve">Transport i łączność </t>
  </si>
  <si>
    <t>Domy i ośrodki kultury , świetlice i kluby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</si>
  <si>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</si>
  <si>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</si>
  <si>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Podatek od działalności gospodarczej osób fizycznych,opłacany w formie karty podatkowej</t>
  </si>
  <si>
    <t>Wpływy z opłaty za wydanie zezwoleń na sprzedaż alkoholu</t>
  </si>
  <si>
    <t xml:space="preserve">Gospodarka ściekowa i ochrona wód </t>
  </si>
  <si>
    <t>Wpłaty gmin na rzecz izb rolniczych w wysokości 2% uzyskanych wpływów z podatku rolnego</t>
  </si>
  <si>
    <t>Gospodarka gruntami i nieruchomościami</t>
  </si>
  <si>
    <t xml:space="preserve">Zakup energii </t>
  </si>
  <si>
    <t>Obsługa papierów wartościowych, kredytów i pożyczek jednostek samorządu terytorialnego</t>
  </si>
  <si>
    <t>Biblioteki</t>
  </si>
  <si>
    <t>Świadczenia społeczne § 2010</t>
  </si>
  <si>
    <t>Wynagrodzenia osobowe pracowników  § 2010</t>
  </si>
  <si>
    <t>Składki na ubezpieczenia społeczne § 2010</t>
  </si>
  <si>
    <t>Dodatkowe wynagrodzenie roczne § 2010</t>
  </si>
  <si>
    <t>Składki na Fundusz Pracy § 2010</t>
  </si>
  <si>
    <t>Zakup materiałów i wyposażenia § 2010</t>
  </si>
  <si>
    <t>Zakup usług pozostałych § 2010</t>
  </si>
  <si>
    <t>Odpis na ZFŚS § 2010</t>
  </si>
  <si>
    <t>Świadczenia społeczne § 2030</t>
  </si>
  <si>
    <t>Zakup usług przez jednostki samorządu terytorialnego od innych jednostek samorządu terytorialnego-G</t>
  </si>
  <si>
    <t>Świadczenia społeczne -G</t>
  </si>
  <si>
    <t>Świadczenia społeczne-G</t>
  </si>
  <si>
    <t>Dodatkowe wynagrodzenie roczne § 2030</t>
  </si>
  <si>
    <t>Składki na ubezpieczenia społeczne § 2030</t>
  </si>
  <si>
    <t>Składki na Fundusz Pracy § 2030</t>
  </si>
  <si>
    <t>Zakup materiałów i wyposażenia § 2030</t>
  </si>
  <si>
    <t>Zakup energii   § 2030</t>
  </si>
  <si>
    <t>Zakup usług pozostałych § 2030</t>
  </si>
  <si>
    <t xml:space="preserve">Opłaty z tytułu zakupu usług telekomunikacyjnych telfonii stacjonarnej § 2030 </t>
  </si>
  <si>
    <t>Odpis na ZFŚS § 2030</t>
  </si>
  <si>
    <t xml:space="preserve">Świadczenia społeczne -G </t>
  </si>
  <si>
    <t>Wynagrodzenia osobowe pracowników  § 2030</t>
  </si>
  <si>
    <t>Zakup materiałów i wyposażenia -G</t>
  </si>
  <si>
    <t>Wynagrodzenia osobowe pracowników -G</t>
  </si>
  <si>
    <t>Dodatkowe wynagrodzenie roczne -G</t>
  </si>
  <si>
    <t>Składki na ubezpieczenia społeczne -G</t>
  </si>
  <si>
    <t>Składki na Fundusz Pracy -G</t>
  </si>
  <si>
    <t>Zakup energii -G</t>
  </si>
  <si>
    <t>Zakup usług remontowych -G</t>
  </si>
  <si>
    <t>Zakup usług pozostałych -G</t>
  </si>
  <si>
    <t>Podróże służbowe krajowe -G</t>
  </si>
  <si>
    <t>Odpis na ZFŚS -G</t>
  </si>
  <si>
    <t>Szkolenia pracowników niebędących członkami korpusu służby cywilnej -G</t>
  </si>
  <si>
    <t>Wynagrodzenia bezosobowe -G</t>
  </si>
  <si>
    <t>Wynagrodzenia osobowe pracowników § 2010</t>
  </si>
  <si>
    <t>Opłaty z tytułu zakupu usług telekomunikacyjnych telefonii stacjonarnej § 2010</t>
  </si>
  <si>
    <t>Podróże służbowe krajowe § 2010</t>
  </si>
  <si>
    <t>Szkolenia pracowników niebędących  członkami korpusu służby cywilnej § 2010</t>
  </si>
  <si>
    <t>Składki na ubezpieczenia społeczne- sk. podopiecznych § 2010</t>
  </si>
  <si>
    <t>Składki na ubezpieczenie zdrowotne § 2030</t>
  </si>
  <si>
    <t>Różne opłaty i składki-G</t>
  </si>
  <si>
    <t>Zasiłki stałe</t>
  </si>
  <si>
    <t>85216</t>
  </si>
  <si>
    <t>Składki na ubezpieczenie zdrowotne opłacane za osoby pobierające niektóre świadczenia z pomocy społecznej, niektóre świadczenia rodzinne oraz za osoby uczestniczące w zajęciach w centrum integracji społecznej</t>
  </si>
  <si>
    <t>2009</t>
  </si>
  <si>
    <t>853</t>
  </si>
  <si>
    <t>85395</t>
  </si>
  <si>
    <t>Pozostałe zadania w zakresie polityki społecznej</t>
  </si>
  <si>
    <t>921</t>
  </si>
  <si>
    <t>92109</t>
  </si>
  <si>
    <t>Domy i ośrodki kultury,świetlice i kluby</t>
  </si>
  <si>
    <t>926</t>
  </si>
  <si>
    <t>01009</t>
  </si>
  <si>
    <t>Spółki wodne</t>
  </si>
  <si>
    <t>Wydatki inwestycyjne jednostek budżetowych-" Rozbudowa wodociągów"</t>
  </si>
  <si>
    <t>6059</t>
  </si>
  <si>
    <t>Wydatki inwestycyjne jednostek budżetowych-Modernizacja dróg gminnych</t>
  </si>
  <si>
    <t>Rózne opłaty i składki</t>
  </si>
  <si>
    <t>71004</t>
  </si>
  <si>
    <t>Plany zagospodarowanie przestrzennego</t>
  </si>
  <si>
    <t>Wydatki inwestycyjne jednostek budżetowych- "Budowa oczyszczalni przydomowych na terenie gminy Czyżew-Osada"</t>
  </si>
  <si>
    <t>Obiekty sportowe</t>
  </si>
  <si>
    <t>Wydatki inwestycyjne jednostek budżetowych -"Budowa zbiornika retencyjnego z wykorzystaniem rekrecyjnym na rzece Brok"</t>
  </si>
  <si>
    <t>Wydatki inwestycyjne jednostek budżetowych -"Budowa zbiornika retencyjnego z wykorzystaniem rekrecyjnym na rzece Brok"-wykup nieruchomości</t>
  </si>
  <si>
    <t>Wydatki inwestycyjne jednostek budżetowych -"Rewitalizacja zabytkowego Parku Podworskiego"</t>
  </si>
  <si>
    <t>Wynagrodzenia bezosobowe- "Aktywność szansą lepszego jutra"</t>
  </si>
  <si>
    <t>Zakup materiałów i wyposażenia-"Aktywność szansą lepszego jutra"</t>
  </si>
  <si>
    <t>Zakup usług pozostałych-"Aktywność szansą lepszego jutra"</t>
  </si>
  <si>
    <t>Różne opłaty i składki-"Aktywność szansą lepszego jutra"</t>
  </si>
  <si>
    <t>Wynagrodzenia bezosobowe- "Startuj z nami"</t>
  </si>
  <si>
    <t>Zakup usług pozostałych-"Startuj z nami"</t>
  </si>
  <si>
    <t>Zakup pomocy naukowych,dydatkycznych i książek-"Startuj z nami"</t>
  </si>
  <si>
    <t>Wynagrodzenia bezosobowe-"Startuj z nami"</t>
  </si>
  <si>
    <t>Zakup materiałów i wyposażenia-"Startuj z nami"</t>
  </si>
  <si>
    <t>Zakup środków żywności-"Startuj z nami"</t>
  </si>
  <si>
    <t>Różne opłaty i składki-"Startuj z nami"</t>
  </si>
  <si>
    <t>Urzędy Gminy (miast i miast na prawach powiatu)</t>
  </si>
  <si>
    <t>Rady gmin (miast i miast na prawach powiatu)</t>
  </si>
  <si>
    <t>Świadczenia rodzinne, świadczenia z funduszu alimentacyjnego oraz składki na ubezpieczenia emerytalne i rentowe z ubezpieczenis społecznego</t>
  </si>
  <si>
    <t>Zakup pomocy naukowych, dydatkycznych i książek</t>
  </si>
  <si>
    <t>PLAN DOCHODÓW BUDŻETOWYCH NA 2011r.-GMINNEGO OŚRODKA POMOCY SPOŁECZNEJ</t>
  </si>
  <si>
    <t xml:space="preserve"> W CZYŻEWIE</t>
  </si>
  <si>
    <t>Dochody bieżace : 2011r.</t>
  </si>
  <si>
    <t>Dochody majątkowe: 2011r.</t>
  </si>
  <si>
    <t>RAZEM (5+6): 2011r.</t>
  </si>
  <si>
    <t>85295</t>
  </si>
  <si>
    <t>Pozostała działaność</t>
  </si>
  <si>
    <t>Załącznik nr: 11 do Zarządzenia nr: 24/11</t>
  </si>
  <si>
    <t>Burmistrza Gminy Czyżew z dnia 14.02.2011r.</t>
  </si>
  <si>
    <t>PLAN WYDATKÓW BUDŻETOWYCH NA 2011r.-GMINNEGO OŚRODKA POMOCY SPOŁECZNEJ</t>
  </si>
  <si>
    <t>Załącznik nr: 12 do Zarządzenia nr: 24/11</t>
  </si>
  <si>
    <t>Burmistrz Gminy Czyżew z dnia 14.02.2011r.</t>
  </si>
  <si>
    <t>W CZYŻEWIE</t>
  </si>
  <si>
    <t>Wydatki bieżące : 2011r.</t>
  </si>
  <si>
    <t>Wydatki majątkowe: 2011r.</t>
  </si>
  <si>
    <t>RAZEM (6+7) : 2011r.</t>
  </si>
  <si>
    <t>Zadania w zakresie przeciwdziałania przemocy w rodzinie</t>
  </si>
  <si>
    <t>Załącznik nr: 1 do Zarządzenia nr: 24/11</t>
  </si>
  <si>
    <t>Załącznik nr: 2 do Zarządzenia nr: 24/11</t>
  </si>
  <si>
    <t>Załącznik nr: 3 do Zarządzenia nr: 24/11</t>
  </si>
  <si>
    <t xml:space="preserve">PLAN WYDATKÓW BUDŻETOWYCH NA 2011r.-SZKOŁY PODSTAWOWEJ W ROSOCHATEM </t>
  </si>
  <si>
    <t>RAZEM (5+6) : 2011r.</t>
  </si>
  <si>
    <t>Załącznik nr: 4  do Zarządzenia nr: 24/11</t>
  </si>
  <si>
    <t>PLAN WYDATKÓW BUDŻETOWYCH NA 2011r.-SZKOŁY PODSTAWOWEJ W DĄBROWIE WIELKIEJ</t>
  </si>
  <si>
    <t>Oddziały przedszkolne w szkołach podstawowych</t>
  </si>
  <si>
    <t>Załącznik nr: 5  do Zarządzenia nr: 24/11</t>
  </si>
  <si>
    <t>Załącznik nr: 6  do Zarządzenia nr: 24/11</t>
  </si>
  <si>
    <t>Załącznik nr: 7  do Zarządzenia nr: 24/11</t>
  </si>
  <si>
    <t xml:space="preserve">PLAN DOCHODÓW BUDŻETOWYCH NA 2011r.-GMINNEGO PRZEDSZKOLA W CZYŻEWIE </t>
  </si>
  <si>
    <t>Załącznik nr: 8 do Zarządzenia nr: 24/11</t>
  </si>
  <si>
    <t>PLAN WYDATKÓW BUDŻETOWYCH NA 2011r.-GMINNEGO PRZEDSZKOLA W CZYŻEWIE</t>
  </si>
  <si>
    <t xml:space="preserve">Wydatki inwestycyjne jednostek budżetowych-"Remont i budowa windy w Szkole Podstawowej w Czyżewie" </t>
  </si>
  <si>
    <t>60013</t>
  </si>
  <si>
    <t>2710</t>
  </si>
  <si>
    <t>Drogi publiczne wojewódzkie</t>
  </si>
  <si>
    <t>Dotacja celowa na pomoc finansową udzielaną między jednostkami samorządu terytorialnego na dofinansowanie własnych zadań bieżących</t>
  </si>
  <si>
    <t>Wydatki inwestycyjne jednostek budżetowych-" Przebudowa sieci dróg gminnych powiązanych z drogami wyższego rzędu celem zwiększenia płynności ruchu i poprawa bezpieczeństwa komunikacyjnego (1. Czyżew Stacja : ul. Wypoczynkowa, ul. Przydworcowa, 2. Dąbrowa Nowa Wieś-Dąbrowa Kity) "</t>
  </si>
  <si>
    <t>6057</t>
  </si>
  <si>
    <t>Wydatki inwestycyjne jednostek budżetowych-" Zagospodarowanie terenówi przebudowa placu przy stacji PKP"</t>
  </si>
  <si>
    <t>71035</t>
  </si>
  <si>
    <t>Cmentarze</t>
  </si>
  <si>
    <t>Dotacja celowa na pomoc finansową udzieloną miedzy jednostkami samorządu terytorialnego na dofinansowanie własnych zadań bieżących</t>
  </si>
  <si>
    <t>Wydatki na zakupy inwestycyjne jednostek budżetowych-zakupy inwestycyjne</t>
  </si>
  <si>
    <t>Wydatki na zakupy inwestycyjne jednostek budżetowych-samochód osobowy</t>
  </si>
  <si>
    <t xml:space="preserve">Wynagrodzenie bezosobowe </t>
  </si>
  <si>
    <t>3000</t>
  </si>
  <si>
    <t>Wpłaty jednostek na państwowy  fundusz celopwy</t>
  </si>
  <si>
    <t>Budowa sieci kanalizacji sanitarnej i budowa oczyszczalni ścików w Rosochatem Kościelnym</t>
  </si>
  <si>
    <t>Wydatki na zakupy inwestycyjne jednostek budżetowych-sprzęt do gospodarki komunalnej</t>
  </si>
  <si>
    <t>Wydatki inwestycyjne jednostek budżetowych- " Kompleksowe uzbrojenie terenów przemysłowych w Czyżewie w infrastrukturę techniczną"</t>
  </si>
  <si>
    <t>Wydatki inwestycyjne jednostek budżetowych -"Rozbudowa i remont świetlicy wiejskiej w Kaczynie Starym"</t>
  </si>
  <si>
    <t>Wydatki inwestycyjne jednostek budżetowych - "Remont świetlic wiejskich wraz z wyposażeniem w miejscowościach Dmochy Wochy, Kaczyn Herbasy,Dąbrowa Nowa Wieś "</t>
  </si>
  <si>
    <t>Wydatki inwestycyjne jednostek budżetowych - "Odnowa miejscowoci Rosochate kościlne i Sienica Święchy: 1. Remont świetlicy wiejskiej w miejscowości Sienica Święchy 2. Remont świetlicy wiejskiej oraz utwardzenie części nawierzchni działki nr:964/6,966 w miejscowości Rosochate Kościelne 3. Utwardzenie nawierzchni części działki nr. ewidencyjny 1629,1060/2 położonej w miejscowości Rosochate Kościelne "</t>
  </si>
  <si>
    <t>Wydatki inwestycyjne jednostek budżetowych - "Budowa kopleksu sportowego w Rosochatem Kościelnym w ramach programu Moje boisko ORLIK 2012"</t>
  </si>
  <si>
    <t>PLAN WYDATKÓW BUDŻETOWYCH NA 2011r.-URZĘDU MIEJSKIEGO W CZYŻEWIE</t>
  </si>
  <si>
    <t>Załącznik nr: 10 do Zarządzenia nr: 24/11</t>
  </si>
  <si>
    <t>Wydatki na zakupy inwestycyjne jednostek budzetowych-zakup i montaż wiat przystankowych na tereni gminy Czyżew</t>
  </si>
  <si>
    <t>Wynagrodzenia osobowe pracowników-" Aktywność szansą lepszego jutra"</t>
  </si>
  <si>
    <t>Składki na ubezpieczenia społeczne-"Aktywność szansą lepszego jutra"</t>
  </si>
  <si>
    <t>Składki na Fundusz Pracy-"Aktywność szansa lepszego jutra"</t>
  </si>
  <si>
    <t>Wynagrodzenia osobowe pracowników -"Startuj z nami"</t>
  </si>
  <si>
    <t>Składki na ubezpieczenia społeczne-"Startuj z nami"</t>
  </si>
  <si>
    <t>Składki na Fundusz Pracy-"Startuj z nami"</t>
  </si>
  <si>
    <t>PLAN DOCHODÓW BUDŻETOWYCH NA 2011r.-URZĘDU MIEJSKIEGO W CZYŻEWIE</t>
  </si>
  <si>
    <t>Załącznik nr: 9 do Zarządzenia nr: 24/11</t>
  </si>
  <si>
    <t>6297</t>
  </si>
  <si>
    <t>6330</t>
  </si>
  <si>
    <t>Promocja jednostek samorządu terytorialnego</t>
  </si>
  <si>
    <t>2007</t>
  </si>
  <si>
    <t>90095</t>
  </si>
  <si>
    <t>2707</t>
  </si>
  <si>
    <t>92601</t>
  </si>
  <si>
    <t xml:space="preserve">Dotacje celowe otrzymane z budżetu państwa na realizację inwestycji i zakupów inwestycyjnych własnych gmin (zwiazków gmin) </t>
  </si>
  <si>
    <r>
      <t xml:space="preserve">Środki na dofinansowanie własnych zadań bieżących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ródeł-"Wyposażenie i remont świetlic wiejskich w Rosochatem Kościelnym"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</si>
  <si>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 xml:space="preserve">ródeł-" Remont swietlicy wiejskiej wraz z wyposazeniem w miejscowościach Dmochy Wochy, Kaczyn Herbasy, Dąbrowa Nowa Wieś" 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</si>
  <si>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ródeł-"Odnowa miejscowości Rosochate Kościelne i Siennica Święchy"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</si>
  <si>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ródeł-"Rozbudowa i przebudowa budynku remizy OSP w Dąbrowie Wielkiej na świetlicę wiejską"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</si>
  <si>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 - "Zagospodarowanie terenów i przebudowa placu przy stacji PKP w miejscowości Czyżew Stacja"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</si>
  <si>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ródeł-"Uregulowanie gospodarki wodno-ściekowej na tereni gminy Czyżew"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</si>
  <si>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 -Leader :" Zagospodarowanie i utwardzenie terenów w miejscowości Czyżew :1. Utwardzenie placu handlowego i manewrowego w centrum miejscowości Czyżew, 2. Budowa parkingów w obrębie zabudowy rodzinnej przy ul. Zarzecze 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</si>
  <si>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 - "Przeciwdziałanie negatywnym skutkom zagrożeń w Gminie Czyżew poprzez zakup specjalistycznego samochodu ratowniczo-gaśniczego wraz z wyposażeniem"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</si>
  <si>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ródeł- "Budowa oczyszczalni przydomowych na tereni Gminy Czyżew"</t>
    </r>
  </si>
  <si>
    <r>
      <t xml:space="preserve">Środki na dofinansowanie własnych inwestycji gmin (związków gmin), powiatów (związków powiatów), samorządów województw, pozyskane z innych </t>
    </r>
    <r>
      <rPr>
        <sz val="10"/>
        <rFont val="Arial"/>
        <family val="0"/>
      </rPr>
      <t>ź</t>
    </r>
    <r>
      <rPr>
        <sz val="10"/>
        <rFont val="Arial"/>
        <family val="2"/>
      </rPr>
      <t>ródeł -"Kompleksowe uzbrojenie terenów przemysłowych w Czyżewie w infrastrukturę techniczną "</t>
    </r>
  </si>
  <si>
    <t>Wpływy z usług-ścieki</t>
  </si>
  <si>
    <t>Wpływy z usług-przydomowe oczyszczalnie ścików</t>
  </si>
  <si>
    <t>Wydatki inwestycyjne jednostek budżetowych-" Przykrycie kanału deszczowego : ul. Zarębska"</t>
  </si>
  <si>
    <t>PLAN DOCHODÓW BUDŻETOWYCH NA 2011r.-SZKOŁY PODSTAWOWEJ IM. SZARYCH SZEREGÓW  W CZYŻEWIE</t>
  </si>
  <si>
    <t>PLAN WYDATKÓW BUDŻETOWYCH NA 2011r.-SZKOŁY PODSTAWOWEJ IM. SZARYCH SZEREGÓW W CZYŻEWIE</t>
  </si>
  <si>
    <t>KOŚCIELNEM</t>
  </si>
  <si>
    <t>PLAN WYDATKÓW BUDŻETOWYCH NA 2011r.-GIMNAZJUM  IM. PAPIEŻA JANA PAWŁA II W CZYŻEWIE</t>
  </si>
  <si>
    <t>PLAN WYDATKÓW BUDŻETOWYCH NA 2011r.-GIMNAZJUM W ROSOCHATEM KOŚCIELNEM</t>
  </si>
  <si>
    <t>Zakup materiałów i wyposażenia-G</t>
  </si>
  <si>
    <t>Zakup usług pozostałych-G</t>
  </si>
  <si>
    <t>Dotacje celowe otrzymane z budżetu państwa na realizację inwestycji i zakupów inwestycyjnych własnych gmin (związków gmin)- " Przebudowa sieci dróg gminnych powiązanych z drogami wyższego rzędu -celem zwiększenia płynności ruchu i poprawa bezpieczeństwa komunikacyjnego (1. Czyżew Stacja : ul. Wypoczynkowa, ul. Przydworcowa, 2. Dąbrowa Nowa Wieś-Dąbrowa Kity"</t>
  </si>
  <si>
    <t>Dotacje  celowe w ramach programów finansowanych z udziałem środków europejskich oraz środków, o których mowa w art.5 ust.1 pkt 3 oraz ust.3 pkt 5 i 6 ustawy.lub płatności w ramach budżetu środków  europejskich "Aktywność szansą lepszego jutra"</t>
  </si>
  <si>
    <t>Dotacje  celowe w ramach programów finansowanych z udziałem środków europejskich oraz środków, o których mowa w art.5 ust.1 pkt 3 oraz ust.3 pkt 5 i 6 ustawy.lub płatności w ramach budżetu środków  europejskich "Startuj z nami"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</si>
</sst>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4" fontId="1" fillId="3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04">
      <selection activeCell="D82" sqref="D82"/>
    </sheetView>
  </sheetViews>
  <sheetFormatPr defaultColWidth="9.140625" defaultRowHeight="12.75"/>
  <cols>
    <col min="1" max="1" width="4.28125" style="0" customWidth="1"/>
    <col min="2" max="2" width="7.421875" style="0" customWidth="1"/>
    <col min="3" max="3" width="6.00390625" style="0" customWidth="1"/>
    <col min="4" max="4" width="36.710937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1.8515625" style="0" customWidth="1"/>
    <col min="10" max="10" width="10.140625" style="0" bestFit="1" customWidth="1"/>
  </cols>
  <sheetData>
    <row r="1" spans="5:7" ht="14.25" customHeight="1">
      <c r="E1" s="82" t="s">
        <v>393</v>
      </c>
      <c r="F1" s="82"/>
      <c r="G1" s="82"/>
    </row>
    <row r="2" spans="5:7" ht="11.25" customHeight="1">
      <c r="E2" s="83" t="s">
        <v>337</v>
      </c>
      <c r="F2" s="83"/>
      <c r="G2" s="83"/>
    </row>
    <row r="3" spans="5:7" ht="12.75">
      <c r="E3" s="84"/>
      <c r="F3" s="84"/>
      <c r="G3" s="84"/>
    </row>
    <row r="4" spans="1:7" ht="18" customHeight="1">
      <c r="A4" s="57" t="s">
        <v>392</v>
      </c>
      <c r="B4" s="57"/>
      <c r="C4" s="57"/>
      <c r="D4" s="57"/>
      <c r="E4" s="57"/>
      <c r="F4" s="57"/>
      <c r="G4" s="58"/>
    </row>
    <row r="5" spans="1:6" ht="11.25" customHeight="1">
      <c r="A5" s="52"/>
      <c r="B5" s="52"/>
      <c r="C5" s="52"/>
      <c r="D5" s="52"/>
      <c r="E5" s="52"/>
      <c r="F5" s="52"/>
    </row>
    <row r="6" spans="1:7" ht="36.75" customHeight="1">
      <c r="A6" s="16" t="s">
        <v>0</v>
      </c>
      <c r="B6" s="17" t="s">
        <v>11</v>
      </c>
      <c r="C6" s="10" t="s">
        <v>23</v>
      </c>
      <c r="D6" s="10" t="s">
        <v>24</v>
      </c>
      <c r="E6" s="11" t="s">
        <v>331</v>
      </c>
      <c r="F6" s="48" t="s">
        <v>332</v>
      </c>
      <c r="G6" s="41" t="s">
        <v>333</v>
      </c>
    </row>
    <row r="7" spans="1:7" ht="13.5" customHeight="1">
      <c r="A7" s="43">
        <v>1</v>
      </c>
      <c r="B7" s="44">
        <v>2</v>
      </c>
      <c r="C7" s="45">
        <v>3</v>
      </c>
      <c r="D7" s="45">
        <v>4</v>
      </c>
      <c r="E7" s="46">
        <v>5</v>
      </c>
      <c r="F7" s="46">
        <v>6</v>
      </c>
      <c r="G7" s="47">
        <v>7</v>
      </c>
    </row>
    <row r="8" spans="1:7" ht="28.5" customHeight="1">
      <c r="A8" s="29" t="s">
        <v>1</v>
      </c>
      <c r="B8" s="65"/>
      <c r="C8" s="30"/>
      <c r="D8" s="67" t="s">
        <v>60</v>
      </c>
      <c r="E8" s="71">
        <f aca="true" t="shared" si="0" ref="E8:G9">E9</f>
        <v>0</v>
      </c>
      <c r="F8" s="71">
        <f t="shared" si="0"/>
        <v>1201646.85</v>
      </c>
      <c r="G8" s="71">
        <f t="shared" si="0"/>
        <v>1201646.85</v>
      </c>
    </row>
    <row r="9" spans="1:7" ht="28.5" customHeight="1">
      <c r="A9" s="6"/>
      <c r="B9" s="65" t="s">
        <v>109</v>
      </c>
      <c r="C9" s="30"/>
      <c r="D9" s="68" t="s">
        <v>135</v>
      </c>
      <c r="E9" s="71">
        <f t="shared" si="0"/>
        <v>0</v>
      </c>
      <c r="F9" s="71">
        <f t="shared" si="0"/>
        <v>1201646.85</v>
      </c>
      <c r="G9" s="71">
        <f t="shared" si="0"/>
        <v>1201646.85</v>
      </c>
    </row>
    <row r="10" spans="1:7" ht="87.75" customHeight="1">
      <c r="A10" s="47"/>
      <c r="B10" s="64"/>
      <c r="C10" s="47">
        <v>6297</v>
      </c>
      <c r="D10" s="69" t="s">
        <v>407</v>
      </c>
      <c r="E10" s="70">
        <v>0</v>
      </c>
      <c r="F10" s="70">
        <v>1201646.85</v>
      </c>
      <c r="G10" s="72">
        <f>E10+F10</f>
        <v>1201646.85</v>
      </c>
    </row>
    <row r="11" spans="1:7" ht="24.75" customHeight="1">
      <c r="A11" s="23" t="s">
        <v>2</v>
      </c>
      <c r="B11" s="23"/>
      <c r="C11" s="23"/>
      <c r="D11" s="24" t="s">
        <v>58</v>
      </c>
      <c r="E11" s="25">
        <f>E12</f>
        <v>1600</v>
      </c>
      <c r="F11" s="25">
        <v>0</v>
      </c>
      <c r="G11" s="25">
        <f aca="true" t="shared" si="1" ref="G11:G40">E11+F11</f>
        <v>1600</v>
      </c>
    </row>
    <row r="12" spans="1:7" ht="24.75" customHeight="1">
      <c r="A12" s="7"/>
      <c r="B12" s="23" t="s">
        <v>12</v>
      </c>
      <c r="C12" s="23"/>
      <c r="D12" s="24" t="s">
        <v>59</v>
      </c>
      <c r="E12" s="25">
        <f>E13</f>
        <v>1600</v>
      </c>
      <c r="F12" s="25">
        <v>0</v>
      </c>
      <c r="G12" s="25">
        <f t="shared" si="1"/>
        <v>1600</v>
      </c>
    </row>
    <row r="13" spans="1:7" ht="78.75" customHeight="1">
      <c r="A13" s="7"/>
      <c r="B13" s="7"/>
      <c r="C13" s="7" t="s">
        <v>26</v>
      </c>
      <c r="D13" s="8" t="s">
        <v>239</v>
      </c>
      <c r="E13" s="4">
        <v>1600</v>
      </c>
      <c r="F13" s="4">
        <v>0</v>
      </c>
      <c r="G13" s="36">
        <f t="shared" si="1"/>
        <v>1600</v>
      </c>
    </row>
    <row r="14" spans="1:7" ht="27.75" customHeight="1">
      <c r="A14" s="23" t="s">
        <v>3</v>
      </c>
      <c r="B14" s="23"/>
      <c r="C14" s="23"/>
      <c r="D14" s="24" t="s">
        <v>201</v>
      </c>
      <c r="E14" s="25">
        <f>E15</f>
        <v>730700</v>
      </c>
      <c r="F14" s="25">
        <v>0</v>
      </c>
      <c r="G14" s="25">
        <f t="shared" si="1"/>
        <v>730700</v>
      </c>
    </row>
    <row r="15" spans="1:7" ht="24.75" customHeight="1">
      <c r="A15" s="7"/>
      <c r="B15" s="23" t="s">
        <v>13</v>
      </c>
      <c r="C15" s="23"/>
      <c r="D15" s="24" t="s">
        <v>61</v>
      </c>
      <c r="E15" s="25">
        <f>E16+E17+E18</f>
        <v>730700</v>
      </c>
      <c r="F15" s="25">
        <v>0</v>
      </c>
      <c r="G15" s="25">
        <f t="shared" si="1"/>
        <v>730700</v>
      </c>
    </row>
    <row r="16" spans="1:7" ht="24.75" customHeight="1">
      <c r="A16" s="7"/>
      <c r="B16" s="7"/>
      <c r="C16" s="7" t="s">
        <v>27</v>
      </c>
      <c r="D16" s="8" t="s">
        <v>62</v>
      </c>
      <c r="E16" s="4">
        <v>200</v>
      </c>
      <c r="F16" s="4">
        <v>0</v>
      </c>
      <c r="G16" s="36">
        <f t="shared" si="1"/>
        <v>200</v>
      </c>
    </row>
    <row r="17" spans="1:7" ht="24.75" customHeight="1">
      <c r="A17" s="7"/>
      <c r="B17" s="7"/>
      <c r="C17" s="7" t="s">
        <v>28</v>
      </c>
      <c r="D17" s="8" t="s">
        <v>63</v>
      </c>
      <c r="E17" s="4">
        <v>730000</v>
      </c>
      <c r="F17" s="4">
        <v>0</v>
      </c>
      <c r="G17" s="36">
        <f t="shared" si="1"/>
        <v>730000</v>
      </c>
    </row>
    <row r="18" spans="1:7" ht="24.75" customHeight="1">
      <c r="A18" s="7"/>
      <c r="B18" s="7"/>
      <c r="C18" s="7" t="s">
        <v>29</v>
      </c>
      <c r="D18" s="8" t="s">
        <v>64</v>
      </c>
      <c r="E18" s="4">
        <v>500</v>
      </c>
      <c r="F18" s="4">
        <v>0</v>
      </c>
      <c r="G18" s="36">
        <f t="shared" si="1"/>
        <v>500</v>
      </c>
    </row>
    <row r="19" spans="1:7" ht="24.75" customHeight="1">
      <c r="A19" s="23" t="s">
        <v>106</v>
      </c>
      <c r="B19" s="23"/>
      <c r="C19" s="23"/>
      <c r="D19" s="24" t="s">
        <v>237</v>
      </c>
      <c r="E19" s="25">
        <f>E20</f>
        <v>0</v>
      </c>
      <c r="F19" s="25">
        <f>F20</f>
        <v>1419000</v>
      </c>
      <c r="G19" s="25">
        <f t="shared" si="1"/>
        <v>1419000</v>
      </c>
    </row>
    <row r="20" spans="1:7" ht="24.75" customHeight="1">
      <c r="A20" s="7"/>
      <c r="B20" s="23" t="s">
        <v>111</v>
      </c>
      <c r="C20" s="23"/>
      <c r="D20" s="24" t="s">
        <v>137</v>
      </c>
      <c r="E20" s="25">
        <f>E21+E22+E23</f>
        <v>0</v>
      </c>
      <c r="F20" s="25">
        <f>F21+F22+F23</f>
        <v>1419000</v>
      </c>
      <c r="G20" s="25">
        <f>G21+G22+G23</f>
        <v>1419000</v>
      </c>
    </row>
    <row r="21" spans="1:7" ht="96" customHeight="1">
      <c r="A21" s="7"/>
      <c r="B21" s="61"/>
      <c r="C21" s="63" t="s">
        <v>394</v>
      </c>
      <c r="D21" s="69" t="s">
        <v>406</v>
      </c>
      <c r="E21" s="36">
        <v>0</v>
      </c>
      <c r="F21" s="36">
        <v>441000</v>
      </c>
      <c r="G21" s="36">
        <f>E21+F21</f>
        <v>441000</v>
      </c>
    </row>
    <row r="22" spans="1:7" ht="132" customHeight="1">
      <c r="A22" s="7"/>
      <c r="B22" s="61"/>
      <c r="C22" s="63" t="s">
        <v>394</v>
      </c>
      <c r="D22" s="69" t="s">
        <v>408</v>
      </c>
      <c r="E22" s="36">
        <v>0</v>
      </c>
      <c r="F22" s="36">
        <v>99000</v>
      </c>
      <c r="G22" s="36">
        <f>E22+F22</f>
        <v>99000</v>
      </c>
    </row>
    <row r="23" spans="1:7" ht="130.5" customHeight="1">
      <c r="A23" s="51"/>
      <c r="B23" s="51"/>
      <c r="C23" s="51" t="s">
        <v>395</v>
      </c>
      <c r="D23" s="69" t="s">
        <v>422</v>
      </c>
      <c r="E23" s="9">
        <v>0</v>
      </c>
      <c r="F23" s="9">
        <v>879000</v>
      </c>
      <c r="G23" s="36">
        <f t="shared" si="1"/>
        <v>879000</v>
      </c>
    </row>
    <row r="24" spans="1:7" ht="24.75" customHeight="1">
      <c r="A24" s="23" t="s">
        <v>4</v>
      </c>
      <c r="B24" s="23"/>
      <c r="C24" s="23"/>
      <c r="D24" s="24" t="s">
        <v>65</v>
      </c>
      <c r="E24" s="25">
        <f>E25</f>
        <v>171000</v>
      </c>
      <c r="F24" s="25">
        <f>F25</f>
        <v>80500</v>
      </c>
      <c r="G24" s="25">
        <f t="shared" si="1"/>
        <v>251500</v>
      </c>
    </row>
    <row r="25" spans="1:7" ht="26.25" customHeight="1">
      <c r="A25" s="7"/>
      <c r="B25" s="23" t="s">
        <v>14</v>
      </c>
      <c r="C25" s="23"/>
      <c r="D25" s="24" t="s">
        <v>66</v>
      </c>
      <c r="E25" s="25">
        <f>E26+E27+E28+E29</f>
        <v>171000</v>
      </c>
      <c r="F25" s="25">
        <f>F26+F27+F28+F29</f>
        <v>80500</v>
      </c>
      <c r="G25" s="25">
        <f>G26+G27+G28+G29</f>
        <v>251500</v>
      </c>
    </row>
    <row r="26" spans="1:7" ht="36" customHeight="1">
      <c r="A26" s="7"/>
      <c r="B26" s="7"/>
      <c r="C26" s="7" t="s">
        <v>30</v>
      </c>
      <c r="D26" s="8" t="s">
        <v>196</v>
      </c>
      <c r="E26" s="4">
        <v>16000</v>
      </c>
      <c r="F26" s="4">
        <v>0</v>
      </c>
      <c r="G26" s="36">
        <f t="shared" si="1"/>
        <v>16000</v>
      </c>
    </row>
    <row r="27" spans="1:7" ht="77.25" customHeight="1">
      <c r="A27" s="7"/>
      <c r="B27" s="7"/>
      <c r="C27" s="7" t="s">
        <v>26</v>
      </c>
      <c r="D27" s="8" t="s">
        <v>239</v>
      </c>
      <c r="E27" s="4">
        <v>155000</v>
      </c>
      <c r="F27" s="4">
        <v>0</v>
      </c>
      <c r="G27" s="36">
        <f t="shared" si="1"/>
        <v>155000</v>
      </c>
    </row>
    <row r="28" spans="1:7" ht="48" customHeight="1">
      <c r="A28" s="7"/>
      <c r="B28" s="7"/>
      <c r="C28" s="7" t="s">
        <v>31</v>
      </c>
      <c r="D28" s="8" t="s">
        <v>240</v>
      </c>
      <c r="E28" s="4">
        <v>0</v>
      </c>
      <c r="F28" s="4">
        <v>500</v>
      </c>
      <c r="G28" s="36">
        <f t="shared" si="1"/>
        <v>500</v>
      </c>
    </row>
    <row r="29" spans="1:7" ht="37.5" customHeight="1">
      <c r="A29" s="7"/>
      <c r="B29" s="7"/>
      <c r="C29" s="7" t="s">
        <v>32</v>
      </c>
      <c r="D29" s="8" t="s">
        <v>68</v>
      </c>
      <c r="E29" s="4">
        <v>0</v>
      </c>
      <c r="F29" s="4">
        <v>80000</v>
      </c>
      <c r="G29" s="36">
        <f t="shared" si="1"/>
        <v>80000</v>
      </c>
    </row>
    <row r="30" spans="1:7" ht="24.75" customHeight="1">
      <c r="A30" s="23" t="s">
        <v>5</v>
      </c>
      <c r="B30" s="23"/>
      <c r="C30" s="23"/>
      <c r="D30" s="24" t="s">
        <v>69</v>
      </c>
      <c r="E30" s="25">
        <f>E31+E33+E36</f>
        <v>126500</v>
      </c>
      <c r="F30" s="25">
        <f>F31+F33+F36</f>
        <v>0</v>
      </c>
      <c r="G30" s="25">
        <f>G31+G33+G36</f>
        <v>126500</v>
      </c>
    </row>
    <row r="31" spans="1:7" ht="24.75" customHeight="1">
      <c r="A31" s="7"/>
      <c r="B31" s="23" t="s">
        <v>15</v>
      </c>
      <c r="C31" s="23"/>
      <c r="D31" s="24" t="s">
        <v>70</v>
      </c>
      <c r="E31" s="25">
        <f>E32</f>
        <v>84000</v>
      </c>
      <c r="F31" s="25">
        <f>F32</f>
        <v>0</v>
      </c>
      <c r="G31" s="25">
        <f>G32</f>
        <v>84000</v>
      </c>
    </row>
    <row r="32" spans="1:7" ht="63" customHeight="1">
      <c r="A32" s="7"/>
      <c r="B32" s="7"/>
      <c r="C32" s="7" t="s">
        <v>25</v>
      </c>
      <c r="D32" s="8" t="s">
        <v>67</v>
      </c>
      <c r="E32" s="4">
        <v>84000</v>
      </c>
      <c r="F32" s="4">
        <v>0</v>
      </c>
      <c r="G32" s="36">
        <f t="shared" si="1"/>
        <v>84000</v>
      </c>
    </row>
    <row r="33" spans="1:7" ht="33.75" customHeight="1">
      <c r="A33" s="7"/>
      <c r="B33" s="23" t="s">
        <v>16</v>
      </c>
      <c r="C33" s="23"/>
      <c r="D33" s="24" t="s">
        <v>325</v>
      </c>
      <c r="E33" s="25">
        <f>E34+E35</f>
        <v>500</v>
      </c>
      <c r="F33" s="25">
        <f>F34+F35</f>
        <v>0</v>
      </c>
      <c r="G33" s="25">
        <f>G34+G35</f>
        <v>500</v>
      </c>
    </row>
    <row r="34" spans="1:7" ht="24.75" customHeight="1">
      <c r="A34" s="7"/>
      <c r="B34" s="7"/>
      <c r="C34" s="7" t="s">
        <v>27</v>
      </c>
      <c r="D34" s="8" t="s">
        <v>62</v>
      </c>
      <c r="E34" s="4">
        <v>300</v>
      </c>
      <c r="F34" s="4">
        <v>0</v>
      </c>
      <c r="G34" s="36">
        <f t="shared" si="1"/>
        <v>300</v>
      </c>
    </row>
    <row r="35" spans="1:7" ht="24.75" customHeight="1">
      <c r="A35" s="7"/>
      <c r="B35" s="7"/>
      <c r="C35" s="7" t="s">
        <v>28</v>
      </c>
      <c r="D35" s="8" t="s">
        <v>63</v>
      </c>
      <c r="E35" s="4">
        <v>200</v>
      </c>
      <c r="F35" s="4">
        <v>0</v>
      </c>
      <c r="G35" s="36">
        <f t="shared" si="1"/>
        <v>200</v>
      </c>
    </row>
    <row r="36" spans="1:7" ht="36" customHeight="1">
      <c r="A36" s="7"/>
      <c r="B36" s="23" t="s">
        <v>207</v>
      </c>
      <c r="C36" s="23"/>
      <c r="D36" s="24" t="s">
        <v>396</v>
      </c>
      <c r="E36" s="25">
        <f>E37</f>
        <v>42000</v>
      </c>
      <c r="F36" s="25">
        <f>F37</f>
        <v>0</v>
      </c>
      <c r="G36" s="25">
        <f>G37</f>
        <v>42000</v>
      </c>
    </row>
    <row r="37" spans="1:7" ht="24.75" customHeight="1">
      <c r="A37" s="7"/>
      <c r="B37" s="7"/>
      <c r="C37" s="7" t="s">
        <v>33</v>
      </c>
      <c r="D37" s="8" t="s">
        <v>84</v>
      </c>
      <c r="E37" s="4">
        <v>42000</v>
      </c>
      <c r="F37" s="4">
        <v>0</v>
      </c>
      <c r="G37" s="36">
        <f>E37+F37</f>
        <v>42000</v>
      </c>
    </row>
    <row r="38" spans="1:7" ht="37.5" customHeight="1">
      <c r="A38" s="23" t="s">
        <v>6</v>
      </c>
      <c r="B38" s="23"/>
      <c r="C38" s="23"/>
      <c r="D38" s="24" t="s">
        <v>71</v>
      </c>
      <c r="E38" s="25">
        <f>E39</f>
        <v>1101</v>
      </c>
      <c r="F38" s="25">
        <v>0</v>
      </c>
      <c r="G38" s="25">
        <f t="shared" si="1"/>
        <v>1101</v>
      </c>
    </row>
    <row r="39" spans="1:7" ht="39" customHeight="1">
      <c r="A39" s="7"/>
      <c r="B39" s="23" t="s">
        <v>17</v>
      </c>
      <c r="C39" s="23"/>
      <c r="D39" s="24" t="s">
        <v>85</v>
      </c>
      <c r="E39" s="25">
        <f>E40</f>
        <v>1101</v>
      </c>
      <c r="F39" s="25">
        <f>F40</f>
        <v>0</v>
      </c>
      <c r="G39" s="25">
        <f>G40</f>
        <v>1101</v>
      </c>
    </row>
    <row r="40" spans="1:7" ht="70.5" customHeight="1">
      <c r="A40" s="7"/>
      <c r="B40" s="7"/>
      <c r="C40" s="7" t="s">
        <v>25</v>
      </c>
      <c r="D40" s="8" t="s">
        <v>67</v>
      </c>
      <c r="E40" s="4">
        <v>1101</v>
      </c>
      <c r="F40" s="4">
        <v>0</v>
      </c>
      <c r="G40" s="36">
        <f t="shared" si="1"/>
        <v>1101</v>
      </c>
    </row>
    <row r="41" spans="1:7" ht="33" customHeight="1">
      <c r="A41" s="23" t="s">
        <v>107</v>
      </c>
      <c r="B41" s="23"/>
      <c r="C41" s="23"/>
      <c r="D41" s="24" t="s">
        <v>195</v>
      </c>
      <c r="E41" s="25">
        <f aca="true" t="shared" si="2" ref="E41:G42">E42</f>
        <v>0</v>
      </c>
      <c r="F41" s="25">
        <f t="shared" si="2"/>
        <v>654892</v>
      </c>
      <c r="G41" s="25">
        <f t="shared" si="2"/>
        <v>654892</v>
      </c>
    </row>
    <row r="42" spans="1:7" ht="27.75" customHeight="1">
      <c r="A42" s="7"/>
      <c r="B42" s="23" t="s">
        <v>113</v>
      </c>
      <c r="C42" s="23"/>
      <c r="D42" s="24" t="s">
        <v>170</v>
      </c>
      <c r="E42" s="25">
        <f t="shared" si="2"/>
        <v>0</v>
      </c>
      <c r="F42" s="25">
        <f t="shared" si="2"/>
        <v>654892</v>
      </c>
      <c r="G42" s="25">
        <f t="shared" si="2"/>
        <v>654892</v>
      </c>
    </row>
    <row r="43" spans="1:7" ht="105.75" customHeight="1">
      <c r="A43" s="7"/>
      <c r="B43" s="51"/>
      <c r="C43" s="51" t="s">
        <v>394</v>
      </c>
      <c r="D43" s="69" t="s">
        <v>409</v>
      </c>
      <c r="E43" s="9">
        <v>0</v>
      </c>
      <c r="F43" s="9">
        <v>654892</v>
      </c>
      <c r="G43" s="36">
        <f>E43+F43</f>
        <v>654892</v>
      </c>
    </row>
    <row r="44" spans="1:7" ht="56.25" customHeight="1">
      <c r="A44" s="23" t="s">
        <v>7</v>
      </c>
      <c r="B44" s="23"/>
      <c r="C44" s="23"/>
      <c r="D44" s="24" t="s">
        <v>72</v>
      </c>
      <c r="E44" s="25">
        <f>E45+E47+E54+E64+E68</f>
        <v>5844924.32</v>
      </c>
      <c r="F44" s="25">
        <v>0</v>
      </c>
      <c r="G44" s="25">
        <f aca="true" t="shared" si="3" ref="G44:G76">E44+F44</f>
        <v>5844924.32</v>
      </c>
    </row>
    <row r="45" spans="1:7" ht="30" customHeight="1">
      <c r="A45" s="7"/>
      <c r="B45" s="23" t="s">
        <v>18</v>
      </c>
      <c r="C45" s="23"/>
      <c r="D45" s="24" t="s">
        <v>73</v>
      </c>
      <c r="E45" s="25">
        <f>E46</f>
        <v>3000</v>
      </c>
      <c r="F45" s="25">
        <v>0</v>
      </c>
      <c r="G45" s="25">
        <f t="shared" si="3"/>
        <v>3000</v>
      </c>
    </row>
    <row r="46" spans="1:7" ht="40.5" customHeight="1">
      <c r="A46" s="7"/>
      <c r="B46" s="7"/>
      <c r="C46" s="7" t="s">
        <v>34</v>
      </c>
      <c r="D46" s="8" t="s">
        <v>241</v>
      </c>
      <c r="E46" s="4">
        <v>3000</v>
      </c>
      <c r="F46" s="4">
        <v>0</v>
      </c>
      <c r="G46" s="36">
        <f t="shared" si="3"/>
        <v>3000</v>
      </c>
    </row>
    <row r="47" spans="1:7" ht="74.25" customHeight="1">
      <c r="A47" s="7"/>
      <c r="B47" s="23">
        <v>75615</v>
      </c>
      <c r="C47" s="23"/>
      <c r="D47" s="24" t="s">
        <v>74</v>
      </c>
      <c r="E47" s="25">
        <f>E48+E49+E50+E51+E52+E53</f>
        <v>1386000</v>
      </c>
      <c r="F47" s="25">
        <f>F48+F49+F50+F51+F52+F53</f>
        <v>0</v>
      </c>
      <c r="G47" s="25">
        <f>G48+G49+G50+G51+G52+G53</f>
        <v>1386000</v>
      </c>
    </row>
    <row r="48" spans="1:7" ht="24.75" customHeight="1">
      <c r="A48" s="7"/>
      <c r="B48" s="7"/>
      <c r="C48" s="7" t="s">
        <v>35</v>
      </c>
      <c r="D48" s="8" t="s">
        <v>86</v>
      </c>
      <c r="E48" s="4">
        <v>1364000</v>
      </c>
      <c r="F48" s="4">
        <v>0</v>
      </c>
      <c r="G48" s="36">
        <f t="shared" si="3"/>
        <v>1364000</v>
      </c>
    </row>
    <row r="49" spans="1:10" ht="24.75" customHeight="1">
      <c r="A49" s="7"/>
      <c r="B49" s="7"/>
      <c r="C49" s="7" t="s">
        <v>36</v>
      </c>
      <c r="D49" s="8" t="s">
        <v>87</v>
      </c>
      <c r="E49" s="4">
        <v>1300</v>
      </c>
      <c r="F49" s="4">
        <v>0</v>
      </c>
      <c r="G49" s="36">
        <f t="shared" si="3"/>
        <v>1300</v>
      </c>
      <c r="J49" s="49"/>
    </row>
    <row r="50" spans="1:7" ht="24.75" customHeight="1">
      <c r="A50" s="7"/>
      <c r="B50" s="7"/>
      <c r="C50" s="7" t="s">
        <v>37</v>
      </c>
      <c r="D50" s="8" t="s">
        <v>88</v>
      </c>
      <c r="E50" s="4">
        <v>2300</v>
      </c>
      <c r="F50" s="4">
        <v>0</v>
      </c>
      <c r="G50" s="36">
        <f t="shared" si="3"/>
        <v>2300</v>
      </c>
    </row>
    <row r="51" spans="1:10" ht="24.75" customHeight="1">
      <c r="A51" s="7"/>
      <c r="B51" s="7"/>
      <c r="C51" s="7" t="s">
        <v>38</v>
      </c>
      <c r="D51" s="8" t="s">
        <v>89</v>
      </c>
      <c r="E51" s="4">
        <v>16000</v>
      </c>
      <c r="F51" s="4">
        <v>0</v>
      </c>
      <c r="G51" s="36">
        <f t="shared" si="3"/>
        <v>16000</v>
      </c>
      <c r="J51" s="49"/>
    </row>
    <row r="52" spans="1:10" ht="24.75" customHeight="1">
      <c r="A52" s="7"/>
      <c r="B52" s="7"/>
      <c r="C52" s="7" t="s">
        <v>42</v>
      </c>
      <c r="D52" s="8" t="s">
        <v>93</v>
      </c>
      <c r="E52" s="4">
        <v>2000</v>
      </c>
      <c r="F52" s="4">
        <v>0</v>
      </c>
      <c r="G52" s="36">
        <f t="shared" si="3"/>
        <v>2000</v>
      </c>
      <c r="J52" s="49"/>
    </row>
    <row r="53" spans="1:7" ht="30.75" customHeight="1">
      <c r="A53" s="7"/>
      <c r="B53" s="7"/>
      <c r="C53" s="7" t="s">
        <v>39</v>
      </c>
      <c r="D53" s="8" t="s">
        <v>90</v>
      </c>
      <c r="E53" s="4">
        <v>400</v>
      </c>
      <c r="F53" s="4">
        <v>0</v>
      </c>
      <c r="G53" s="36">
        <f t="shared" si="3"/>
        <v>400</v>
      </c>
    </row>
    <row r="54" spans="1:7" ht="66.75" customHeight="1">
      <c r="A54" s="7"/>
      <c r="B54" s="23" t="s">
        <v>19</v>
      </c>
      <c r="C54" s="23"/>
      <c r="D54" s="24" t="s">
        <v>75</v>
      </c>
      <c r="E54" s="25">
        <f>E55+E56+E57+E58+E59+E60+E61+E62+E63</f>
        <v>1597044.32</v>
      </c>
      <c r="F54" s="25">
        <v>0</v>
      </c>
      <c r="G54" s="25">
        <f t="shared" si="3"/>
        <v>1597044.32</v>
      </c>
    </row>
    <row r="55" spans="1:10" ht="24.75" customHeight="1">
      <c r="A55" s="7"/>
      <c r="B55" s="7"/>
      <c r="C55" s="7" t="s">
        <v>35</v>
      </c>
      <c r="D55" s="8" t="s">
        <v>86</v>
      </c>
      <c r="E55" s="4">
        <v>515000</v>
      </c>
      <c r="F55" s="4">
        <v>0</v>
      </c>
      <c r="G55" s="36">
        <f t="shared" si="3"/>
        <v>515000</v>
      </c>
      <c r="I55" s="55"/>
      <c r="J55" s="55"/>
    </row>
    <row r="56" spans="1:10" ht="24.75" customHeight="1">
      <c r="A56" s="7"/>
      <c r="B56" s="7"/>
      <c r="C56" s="7" t="s">
        <v>36</v>
      </c>
      <c r="D56" s="8" t="s">
        <v>87</v>
      </c>
      <c r="E56" s="4">
        <v>610000</v>
      </c>
      <c r="F56" s="4">
        <v>0</v>
      </c>
      <c r="G56" s="36">
        <f t="shared" si="3"/>
        <v>610000</v>
      </c>
      <c r="I56" s="49"/>
      <c r="J56" s="49"/>
    </row>
    <row r="57" spans="1:7" ht="24.75" customHeight="1">
      <c r="A57" s="7"/>
      <c r="B57" s="7"/>
      <c r="C57" s="7" t="s">
        <v>37</v>
      </c>
      <c r="D57" s="8" t="s">
        <v>88</v>
      </c>
      <c r="E57" s="4">
        <v>25000</v>
      </c>
      <c r="F57" s="4">
        <v>0</v>
      </c>
      <c r="G57" s="36">
        <f t="shared" si="3"/>
        <v>25000</v>
      </c>
    </row>
    <row r="58" spans="1:7" ht="24.75" customHeight="1">
      <c r="A58" s="7"/>
      <c r="B58" s="7"/>
      <c r="C58" s="7" t="s">
        <v>38</v>
      </c>
      <c r="D58" s="8" t="s">
        <v>89</v>
      </c>
      <c r="E58" s="4">
        <v>250000</v>
      </c>
      <c r="F58" s="4">
        <v>0</v>
      </c>
      <c r="G58" s="36">
        <f t="shared" si="3"/>
        <v>250000</v>
      </c>
    </row>
    <row r="59" spans="1:7" ht="24.75" customHeight="1">
      <c r="A59" s="7"/>
      <c r="B59" s="7"/>
      <c r="C59" s="7" t="s">
        <v>40</v>
      </c>
      <c r="D59" s="8" t="s">
        <v>91</v>
      </c>
      <c r="E59" s="4">
        <v>5000</v>
      </c>
      <c r="F59" s="4">
        <v>0</v>
      </c>
      <c r="G59" s="36">
        <f t="shared" si="3"/>
        <v>5000</v>
      </c>
    </row>
    <row r="60" spans="1:7" ht="24.75" customHeight="1">
      <c r="A60" s="7"/>
      <c r="B60" s="7"/>
      <c r="C60" s="7" t="s">
        <v>41</v>
      </c>
      <c r="D60" s="8" t="s">
        <v>92</v>
      </c>
      <c r="E60" s="4">
        <v>90000</v>
      </c>
      <c r="F60" s="4">
        <v>0</v>
      </c>
      <c r="G60" s="36">
        <f t="shared" si="3"/>
        <v>90000</v>
      </c>
    </row>
    <row r="61" spans="1:7" ht="24.75" customHeight="1">
      <c r="A61" s="7"/>
      <c r="B61" s="7"/>
      <c r="C61" s="7" t="s">
        <v>42</v>
      </c>
      <c r="D61" s="8" t="s">
        <v>93</v>
      </c>
      <c r="E61" s="4">
        <v>100000</v>
      </c>
      <c r="F61" s="4">
        <v>0</v>
      </c>
      <c r="G61" s="36">
        <f t="shared" si="3"/>
        <v>100000</v>
      </c>
    </row>
    <row r="62" spans="1:7" ht="24.75" customHeight="1">
      <c r="A62" s="7"/>
      <c r="B62" s="7"/>
      <c r="C62" s="7" t="s">
        <v>27</v>
      </c>
      <c r="D62" s="8" t="s">
        <v>62</v>
      </c>
      <c r="E62" s="4">
        <v>500</v>
      </c>
      <c r="F62" s="4">
        <v>0</v>
      </c>
      <c r="G62" s="36">
        <f t="shared" si="3"/>
        <v>500</v>
      </c>
    </row>
    <row r="63" spans="1:7" ht="28.5" customHeight="1">
      <c r="A63" s="7"/>
      <c r="B63" s="7"/>
      <c r="C63" s="7" t="s">
        <v>39</v>
      </c>
      <c r="D63" s="8" t="s">
        <v>90</v>
      </c>
      <c r="E63" s="4">
        <v>1544.32</v>
      </c>
      <c r="F63" s="4">
        <v>0</v>
      </c>
      <c r="G63" s="36">
        <f t="shared" si="3"/>
        <v>1544.32</v>
      </c>
    </row>
    <row r="64" spans="1:7" ht="45" customHeight="1">
      <c r="A64" s="7"/>
      <c r="B64" s="23" t="s">
        <v>20</v>
      </c>
      <c r="C64" s="23"/>
      <c r="D64" s="24" t="s">
        <v>76</v>
      </c>
      <c r="E64" s="25">
        <f>E65+E66+E67</f>
        <v>110000</v>
      </c>
      <c r="F64" s="25">
        <v>0</v>
      </c>
      <c r="G64" s="25">
        <f t="shared" si="3"/>
        <v>110000</v>
      </c>
    </row>
    <row r="65" spans="1:7" ht="24.75" customHeight="1">
      <c r="A65" s="7"/>
      <c r="B65" s="7"/>
      <c r="C65" s="7" t="s">
        <v>43</v>
      </c>
      <c r="D65" s="8" t="s">
        <v>197</v>
      </c>
      <c r="E65" s="4">
        <v>20000</v>
      </c>
      <c r="F65" s="4">
        <v>0</v>
      </c>
      <c r="G65" s="36">
        <f t="shared" si="3"/>
        <v>20000</v>
      </c>
    </row>
    <row r="66" spans="1:7" ht="27.75" customHeight="1">
      <c r="A66" s="7"/>
      <c r="B66" s="7"/>
      <c r="C66" s="7" t="s">
        <v>44</v>
      </c>
      <c r="D66" s="8" t="s">
        <v>242</v>
      </c>
      <c r="E66" s="4">
        <v>85000</v>
      </c>
      <c r="F66" s="4">
        <v>0</v>
      </c>
      <c r="G66" s="36">
        <f t="shared" si="3"/>
        <v>85000</v>
      </c>
    </row>
    <row r="67" spans="1:7" ht="51.75" customHeight="1">
      <c r="A67" s="7"/>
      <c r="B67" s="7"/>
      <c r="C67" s="7" t="s">
        <v>204</v>
      </c>
      <c r="D67" s="8" t="s">
        <v>205</v>
      </c>
      <c r="E67" s="4">
        <v>5000</v>
      </c>
      <c r="F67" s="4">
        <v>0</v>
      </c>
      <c r="G67" s="36">
        <f t="shared" si="3"/>
        <v>5000</v>
      </c>
    </row>
    <row r="68" spans="1:7" ht="24.75" customHeight="1">
      <c r="A68" s="7"/>
      <c r="B68" s="23" t="s">
        <v>21</v>
      </c>
      <c r="C68" s="23"/>
      <c r="D68" s="24" t="s">
        <v>77</v>
      </c>
      <c r="E68" s="25">
        <f>E69+E70</f>
        <v>2748880</v>
      </c>
      <c r="F68" s="25">
        <v>0</v>
      </c>
      <c r="G68" s="25">
        <f t="shared" si="3"/>
        <v>2748880</v>
      </c>
    </row>
    <row r="69" spans="1:7" ht="24.75" customHeight="1">
      <c r="A69" s="7"/>
      <c r="B69" s="7"/>
      <c r="C69" s="7" t="s">
        <v>45</v>
      </c>
      <c r="D69" s="8" t="s">
        <v>94</v>
      </c>
      <c r="E69" s="4">
        <v>2573680</v>
      </c>
      <c r="F69" s="4">
        <v>0</v>
      </c>
      <c r="G69" s="36">
        <f t="shared" si="3"/>
        <v>2573680</v>
      </c>
    </row>
    <row r="70" spans="1:7" ht="24.75" customHeight="1">
      <c r="A70" s="7"/>
      <c r="B70" s="7"/>
      <c r="C70" s="7" t="s">
        <v>46</v>
      </c>
      <c r="D70" s="8" t="s">
        <v>95</v>
      </c>
      <c r="E70" s="4">
        <v>175200</v>
      </c>
      <c r="F70" s="4">
        <v>0</v>
      </c>
      <c r="G70" s="36">
        <f t="shared" si="3"/>
        <v>175200</v>
      </c>
    </row>
    <row r="71" spans="1:7" ht="24.75" customHeight="1">
      <c r="A71" s="23" t="s">
        <v>8</v>
      </c>
      <c r="B71" s="23"/>
      <c r="C71" s="23"/>
      <c r="D71" s="24" t="s">
        <v>78</v>
      </c>
      <c r="E71" s="25">
        <f>E72+E74+E76</f>
        <v>8308053</v>
      </c>
      <c r="F71" s="25">
        <v>0</v>
      </c>
      <c r="G71" s="25">
        <f t="shared" si="3"/>
        <v>8308053</v>
      </c>
    </row>
    <row r="72" spans="1:7" ht="33.75" customHeight="1">
      <c r="A72" s="7"/>
      <c r="B72" s="23" t="s">
        <v>22</v>
      </c>
      <c r="C72" s="23"/>
      <c r="D72" s="24" t="s">
        <v>96</v>
      </c>
      <c r="E72" s="25">
        <f>E73</f>
        <v>5884347</v>
      </c>
      <c r="F72" s="25">
        <v>0</v>
      </c>
      <c r="G72" s="25">
        <f t="shared" si="3"/>
        <v>5884347</v>
      </c>
    </row>
    <row r="73" spans="1:7" ht="24.75" customHeight="1">
      <c r="A73" s="7"/>
      <c r="B73" s="7"/>
      <c r="C73" s="7" t="s">
        <v>47</v>
      </c>
      <c r="D73" s="8" t="s">
        <v>97</v>
      </c>
      <c r="E73" s="4">
        <v>5884347</v>
      </c>
      <c r="F73" s="4">
        <v>0</v>
      </c>
      <c r="G73" s="36">
        <f t="shared" si="3"/>
        <v>5884347</v>
      </c>
    </row>
    <row r="74" spans="1:7" ht="24.75" customHeight="1">
      <c r="A74" s="7"/>
      <c r="B74" s="23" t="s">
        <v>48</v>
      </c>
      <c r="C74" s="23"/>
      <c r="D74" s="24" t="s">
        <v>98</v>
      </c>
      <c r="E74" s="25">
        <f>E75</f>
        <v>1843706</v>
      </c>
      <c r="F74" s="25">
        <v>0</v>
      </c>
      <c r="G74" s="25">
        <f t="shared" si="3"/>
        <v>1843706</v>
      </c>
    </row>
    <row r="75" spans="1:7" ht="24.75" customHeight="1">
      <c r="A75" s="7"/>
      <c r="B75" s="7"/>
      <c r="C75" s="7" t="s">
        <v>47</v>
      </c>
      <c r="D75" s="8" t="s">
        <v>97</v>
      </c>
      <c r="E75" s="4">
        <v>1843706</v>
      </c>
      <c r="F75" s="4">
        <v>0</v>
      </c>
      <c r="G75" s="36">
        <f t="shared" si="3"/>
        <v>1843706</v>
      </c>
    </row>
    <row r="76" spans="1:7" ht="24.75" customHeight="1">
      <c r="A76" s="7"/>
      <c r="B76" s="23" t="s">
        <v>49</v>
      </c>
      <c r="C76" s="23"/>
      <c r="D76" s="24" t="s">
        <v>99</v>
      </c>
      <c r="E76" s="25">
        <f>E77+E78</f>
        <v>580000</v>
      </c>
      <c r="F76" s="25">
        <v>0</v>
      </c>
      <c r="G76" s="25">
        <f t="shared" si="3"/>
        <v>580000</v>
      </c>
    </row>
    <row r="77" spans="1:7" ht="24.75" customHeight="1">
      <c r="A77" s="7"/>
      <c r="B77" s="7"/>
      <c r="C77" s="7" t="s">
        <v>29</v>
      </c>
      <c r="D77" s="8" t="s">
        <v>64</v>
      </c>
      <c r="E77" s="4">
        <v>80000</v>
      </c>
      <c r="F77" s="4">
        <v>0</v>
      </c>
      <c r="G77" s="36">
        <f aca="true" t="shared" si="4" ref="G77:G93">E77+F77</f>
        <v>80000</v>
      </c>
    </row>
    <row r="78" spans="1:7" ht="24.75" customHeight="1">
      <c r="A78" s="7"/>
      <c r="B78" s="7"/>
      <c r="C78" s="7" t="s">
        <v>33</v>
      </c>
      <c r="D78" s="8" t="s">
        <v>84</v>
      </c>
      <c r="E78" s="4">
        <v>500000</v>
      </c>
      <c r="F78" s="4">
        <v>0</v>
      </c>
      <c r="G78" s="36">
        <f t="shared" si="4"/>
        <v>500000</v>
      </c>
    </row>
    <row r="79" spans="1:7" ht="33" customHeight="1">
      <c r="A79" s="23" t="s">
        <v>294</v>
      </c>
      <c r="B79" s="23"/>
      <c r="C79" s="23"/>
      <c r="D79" s="24" t="s">
        <v>296</v>
      </c>
      <c r="E79" s="25">
        <f>E80</f>
        <v>251337.83000000002</v>
      </c>
      <c r="F79" s="25">
        <f>F80</f>
        <v>0</v>
      </c>
      <c r="G79" s="25">
        <f>G80</f>
        <v>251337.83000000002</v>
      </c>
    </row>
    <row r="80" spans="1:7" ht="24.75" customHeight="1">
      <c r="A80" s="73"/>
      <c r="B80" s="23" t="s">
        <v>295</v>
      </c>
      <c r="C80" s="23"/>
      <c r="D80" s="24" t="s">
        <v>229</v>
      </c>
      <c r="E80" s="25">
        <f>E81+E82+E83+E84</f>
        <v>251337.83000000002</v>
      </c>
      <c r="F80" s="25">
        <f>F81+F82+F83+F84</f>
        <v>0</v>
      </c>
      <c r="G80" s="25">
        <f>G81+G82+G83+G84</f>
        <v>251337.83000000002</v>
      </c>
    </row>
    <row r="81" spans="1:7" ht="93.75" customHeight="1">
      <c r="A81" s="73"/>
      <c r="B81" s="61"/>
      <c r="C81" s="63" t="s">
        <v>397</v>
      </c>
      <c r="D81" s="74" t="s">
        <v>423</v>
      </c>
      <c r="E81" s="36">
        <v>145056.11</v>
      </c>
      <c r="F81" s="36">
        <v>0</v>
      </c>
      <c r="G81" s="36">
        <f>E81+F81</f>
        <v>145056.11</v>
      </c>
    </row>
    <row r="82" spans="1:7" ht="96" customHeight="1">
      <c r="A82" s="7"/>
      <c r="B82" s="7"/>
      <c r="C82" s="7" t="s">
        <v>293</v>
      </c>
      <c r="D82" s="74" t="s">
        <v>423</v>
      </c>
      <c r="E82" s="36">
        <v>25598.14</v>
      </c>
      <c r="F82" s="12">
        <v>0</v>
      </c>
      <c r="G82" s="36">
        <f>E82+F82</f>
        <v>25598.14</v>
      </c>
    </row>
    <row r="83" spans="1:7" ht="81.75" customHeight="1">
      <c r="A83" s="7"/>
      <c r="B83" s="7"/>
      <c r="C83" s="7" t="s">
        <v>397</v>
      </c>
      <c r="D83" s="74" t="s">
        <v>424</v>
      </c>
      <c r="E83" s="36">
        <v>70011.6</v>
      </c>
      <c r="F83" s="12">
        <v>0</v>
      </c>
      <c r="G83" s="36">
        <f>E83+F83</f>
        <v>70011.6</v>
      </c>
    </row>
    <row r="84" spans="1:7" ht="86.25" customHeight="1">
      <c r="A84" s="7"/>
      <c r="B84" s="7"/>
      <c r="C84" s="7" t="s">
        <v>293</v>
      </c>
      <c r="D84" s="74" t="s">
        <v>424</v>
      </c>
      <c r="E84" s="36">
        <v>10671.98</v>
      </c>
      <c r="F84" s="12">
        <v>0</v>
      </c>
      <c r="G84" s="36">
        <f>E84+F84</f>
        <v>10671.98</v>
      </c>
    </row>
    <row r="85" spans="1:7" ht="30" customHeight="1">
      <c r="A85" s="23">
        <v>900</v>
      </c>
      <c r="B85" s="23"/>
      <c r="C85" s="23"/>
      <c r="D85" s="24" t="s">
        <v>202</v>
      </c>
      <c r="E85" s="25">
        <f>E86+E92+E94</f>
        <v>248200</v>
      </c>
      <c r="F85" s="25">
        <f>F86+F92+F94</f>
        <v>3454316</v>
      </c>
      <c r="G85" s="25">
        <f>G86+G92+G94</f>
        <v>3702516</v>
      </c>
    </row>
    <row r="86" spans="1:7" ht="24.75" customHeight="1">
      <c r="A86" s="7"/>
      <c r="B86" s="23">
        <v>90001</v>
      </c>
      <c r="C86" s="23"/>
      <c r="D86" s="24" t="s">
        <v>243</v>
      </c>
      <c r="E86" s="25">
        <f>E87+E88+E89+E90+E91</f>
        <v>208200</v>
      </c>
      <c r="F86" s="25">
        <f>F87+F88+F89+F90+F91</f>
        <v>2066466</v>
      </c>
      <c r="G86" s="25">
        <f>G87+G88+G89+G90+G91</f>
        <v>2274666</v>
      </c>
    </row>
    <row r="87" spans="1:7" ht="24.75" customHeight="1">
      <c r="A87" s="7"/>
      <c r="B87" s="7"/>
      <c r="C87" s="7" t="s">
        <v>27</v>
      </c>
      <c r="D87" s="8" t="s">
        <v>62</v>
      </c>
      <c r="E87" s="4">
        <v>100</v>
      </c>
      <c r="F87" s="4">
        <v>0</v>
      </c>
      <c r="G87" s="36">
        <f t="shared" si="4"/>
        <v>100</v>
      </c>
    </row>
    <row r="88" spans="1:7" ht="24.75" customHeight="1">
      <c r="A88" s="7"/>
      <c r="B88" s="7"/>
      <c r="C88" s="7" t="s">
        <v>28</v>
      </c>
      <c r="D88" s="8" t="s">
        <v>412</v>
      </c>
      <c r="E88" s="4">
        <v>205000</v>
      </c>
      <c r="F88" s="4">
        <v>0</v>
      </c>
      <c r="G88" s="36">
        <f t="shared" si="4"/>
        <v>205000</v>
      </c>
    </row>
    <row r="89" spans="1:7" ht="30" customHeight="1">
      <c r="A89" s="7"/>
      <c r="B89" s="7"/>
      <c r="C89" s="7" t="s">
        <v>28</v>
      </c>
      <c r="D89" s="8" t="s">
        <v>413</v>
      </c>
      <c r="E89" s="4">
        <v>3000</v>
      </c>
      <c r="F89" s="4">
        <v>0</v>
      </c>
      <c r="G89" s="36">
        <f t="shared" si="4"/>
        <v>3000</v>
      </c>
    </row>
    <row r="90" spans="1:7" ht="24.75" customHeight="1">
      <c r="A90" s="7"/>
      <c r="B90" s="7"/>
      <c r="C90" s="7" t="s">
        <v>29</v>
      </c>
      <c r="D90" s="8" t="s">
        <v>64</v>
      </c>
      <c r="E90" s="4">
        <v>100</v>
      </c>
      <c r="F90" s="4">
        <v>0</v>
      </c>
      <c r="G90" s="36">
        <f t="shared" si="4"/>
        <v>100</v>
      </c>
    </row>
    <row r="91" spans="1:7" ht="87" customHeight="1">
      <c r="A91" s="7"/>
      <c r="B91" s="7"/>
      <c r="C91" s="7" t="s">
        <v>394</v>
      </c>
      <c r="D91" s="69" t="s">
        <v>410</v>
      </c>
      <c r="E91" s="4">
        <v>0</v>
      </c>
      <c r="F91" s="4">
        <v>2066466</v>
      </c>
      <c r="G91" s="36">
        <f t="shared" si="4"/>
        <v>2066466</v>
      </c>
    </row>
    <row r="92" spans="1:7" ht="24.75" customHeight="1">
      <c r="A92" s="7"/>
      <c r="B92" s="23" t="s">
        <v>57</v>
      </c>
      <c r="C92" s="23"/>
      <c r="D92" s="24" t="s">
        <v>83</v>
      </c>
      <c r="E92" s="25">
        <f>E93</f>
        <v>40000</v>
      </c>
      <c r="F92" s="25">
        <v>0</v>
      </c>
      <c r="G92" s="25">
        <f t="shared" si="4"/>
        <v>40000</v>
      </c>
    </row>
    <row r="93" spans="1:7" ht="24.75" customHeight="1">
      <c r="A93" s="7"/>
      <c r="B93" s="7"/>
      <c r="C93" s="7" t="s">
        <v>28</v>
      </c>
      <c r="D93" s="8" t="s">
        <v>63</v>
      </c>
      <c r="E93" s="4">
        <v>40000</v>
      </c>
      <c r="F93" s="4">
        <v>0</v>
      </c>
      <c r="G93" s="36">
        <f t="shared" si="4"/>
        <v>40000</v>
      </c>
    </row>
    <row r="94" spans="1:7" ht="24.75" customHeight="1">
      <c r="A94" s="7"/>
      <c r="B94" s="23" t="s">
        <v>398</v>
      </c>
      <c r="C94" s="23"/>
      <c r="D94" s="24" t="s">
        <v>59</v>
      </c>
      <c r="E94" s="25">
        <f>E95</f>
        <v>0</v>
      </c>
      <c r="F94" s="25">
        <f>F95</f>
        <v>1387850</v>
      </c>
      <c r="G94" s="25">
        <f>G95</f>
        <v>1387850</v>
      </c>
    </row>
    <row r="95" spans="1:7" ht="94.5" customHeight="1">
      <c r="A95" s="7"/>
      <c r="B95" s="7"/>
      <c r="C95" s="7" t="s">
        <v>394</v>
      </c>
      <c r="D95" s="69" t="s">
        <v>411</v>
      </c>
      <c r="E95" s="4">
        <v>0</v>
      </c>
      <c r="F95" s="4">
        <v>1387850</v>
      </c>
      <c r="G95" s="36">
        <f>E95+F95</f>
        <v>1387850</v>
      </c>
    </row>
    <row r="96" spans="1:7" ht="35.25" customHeight="1">
      <c r="A96" s="23" t="s">
        <v>297</v>
      </c>
      <c r="B96" s="23"/>
      <c r="C96" s="23"/>
      <c r="D96" s="24" t="s">
        <v>188</v>
      </c>
      <c r="E96" s="25">
        <f>E97</f>
        <v>48000</v>
      </c>
      <c r="F96" s="25">
        <f>F97</f>
        <v>1061229</v>
      </c>
      <c r="G96" s="25">
        <f>G97</f>
        <v>1109229</v>
      </c>
    </row>
    <row r="97" spans="1:7" ht="24.75" customHeight="1">
      <c r="A97" s="61"/>
      <c r="B97" s="23" t="s">
        <v>298</v>
      </c>
      <c r="C97" s="23"/>
      <c r="D97" s="24" t="s">
        <v>299</v>
      </c>
      <c r="E97" s="25">
        <f>E98+E99+E100+E101</f>
        <v>48000</v>
      </c>
      <c r="F97" s="25">
        <f>F98+F99+F100+F101</f>
        <v>1061229</v>
      </c>
      <c r="G97" s="25">
        <f>G98+G99+G100+G101</f>
        <v>1109229</v>
      </c>
    </row>
    <row r="98" spans="1:7" ht="85.5" customHeight="1">
      <c r="A98" s="61"/>
      <c r="B98" s="61"/>
      <c r="C98" s="63" t="s">
        <v>399</v>
      </c>
      <c r="D98" s="62" t="s">
        <v>402</v>
      </c>
      <c r="E98" s="36">
        <v>48000</v>
      </c>
      <c r="F98" s="36">
        <v>0</v>
      </c>
      <c r="G98" s="36">
        <f>E98+F98</f>
        <v>48000</v>
      </c>
    </row>
    <row r="99" spans="1:7" ht="108" customHeight="1">
      <c r="A99" s="7"/>
      <c r="B99" s="7"/>
      <c r="C99" s="51" t="s">
        <v>394</v>
      </c>
      <c r="D99" s="69" t="s">
        <v>403</v>
      </c>
      <c r="E99" s="4">
        <v>0</v>
      </c>
      <c r="F99" s="4">
        <v>486279</v>
      </c>
      <c r="G99" s="36">
        <f>E99+F99</f>
        <v>486279</v>
      </c>
    </row>
    <row r="100" spans="1:7" ht="80.25" customHeight="1">
      <c r="A100" s="7"/>
      <c r="B100" s="7"/>
      <c r="C100" s="51" t="s">
        <v>394</v>
      </c>
      <c r="D100" s="69" t="s">
        <v>404</v>
      </c>
      <c r="E100" s="4">
        <v>0</v>
      </c>
      <c r="F100" s="4">
        <v>380000</v>
      </c>
      <c r="G100" s="36">
        <f>E100+F100</f>
        <v>380000</v>
      </c>
    </row>
    <row r="101" spans="1:7" ht="99.75" customHeight="1">
      <c r="A101" s="7"/>
      <c r="B101" s="7"/>
      <c r="C101" s="51" t="s">
        <v>394</v>
      </c>
      <c r="D101" s="69" t="s">
        <v>405</v>
      </c>
      <c r="E101" s="4">
        <v>0</v>
      </c>
      <c r="F101" s="4">
        <v>194950</v>
      </c>
      <c r="G101" s="36">
        <f>E101+F101</f>
        <v>194950</v>
      </c>
    </row>
    <row r="102" spans="1:7" ht="25.5" customHeight="1">
      <c r="A102" s="23" t="s">
        <v>300</v>
      </c>
      <c r="B102" s="23"/>
      <c r="C102" s="23"/>
      <c r="D102" s="75" t="s">
        <v>191</v>
      </c>
      <c r="E102" s="25">
        <f aca="true" t="shared" si="5" ref="E102:G103">E103</f>
        <v>0</v>
      </c>
      <c r="F102" s="25">
        <f t="shared" si="5"/>
        <v>666000</v>
      </c>
      <c r="G102" s="25">
        <f t="shared" si="5"/>
        <v>666000</v>
      </c>
    </row>
    <row r="103" spans="1:7" ht="24" customHeight="1">
      <c r="A103" s="7"/>
      <c r="B103" s="23" t="s">
        <v>400</v>
      </c>
      <c r="C103" s="23"/>
      <c r="D103" s="75" t="s">
        <v>310</v>
      </c>
      <c r="E103" s="25">
        <f t="shared" si="5"/>
        <v>0</v>
      </c>
      <c r="F103" s="25">
        <f t="shared" si="5"/>
        <v>666000</v>
      </c>
      <c r="G103" s="25">
        <f t="shared" si="5"/>
        <v>666000</v>
      </c>
    </row>
    <row r="104" spans="1:7" ht="57.75" customHeight="1">
      <c r="A104" s="7"/>
      <c r="B104" s="7"/>
      <c r="C104" s="51" t="s">
        <v>395</v>
      </c>
      <c r="D104" s="69" t="s">
        <v>401</v>
      </c>
      <c r="E104" s="4">
        <v>0</v>
      </c>
      <c r="F104" s="4">
        <v>666000</v>
      </c>
      <c r="G104" s="36">
        <f>E104+F104</f>
        <v>666000</v>
      </c>
    </row>
    <row r="105" spans="1:7" ht="24.75" customHeight="1">
      <c r="A105" s="23"/>
      <c r="B105" s="23"/>
      <c r="C105" s="23"/>
      <c r="D105" s="27" t="s">
        <v>210</v>
      </c>
      <c r="E105" s="25">
        <f>E8+E11+E14+E19+E24+E30+E38+E41+E44+E71+E79+E85+E96+E102</f>
        <v>15731416.15</v>
      </c>
      <c r="F105" s="25">
        <f>F8+F11+F14+F19+F24+F30+F38+F41+F44+F71+F79+F85+F96+F102</f>
        <v>8537583.85</v>
      </c>
      <c r="G105" s="25">
        <f>G8+G11+G14+G19+G24+G30+G38+G41+G44+G71+G79+G85+G96+G102</f>
        <v>24269000</v>
      </c>
    </row>
    <row r="106" spans="1:7" ht="29.25" customHeight="1">
      <c r="A106" s="26"/>
      <c r="B106" s="26"/>
      <c r="C106" s="26"/>
      <c r="D106" s="28" t="s">
        <v>211</v>
      </c>
      <c r="E106" s="79">
        <f>E105+F105</f>
        <v>24269000</v>
      </c>
      <c r="F106" s="80"/>
      <c r="G106" s="81"/>
    </row>
    <row r="107" spans="1:5" ht="12.75">
      <c r="A107" s="1"/>
      <c r="B107" s="1"/>
      <c r="C107" s="1"/>
      <c r="D107" s="15"/>
      <c r="E107" s="2"/>
    </row>
    <row r="108" spans="1:5" ht="12.75">
      <c r="A108" s="1"/>
      <c r="B108" s="1"/>
      <c r="C108" s="1"/>
      <c r="D108" s="15"/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</sheetData>
  <mergeCells count="4">
    <mergeCell ref="E106:G106"/>
    <mergeCell ref="E1:G1"/>
    <mergeCell ref="E2:G2"/>
    <mergeCell ref="E3:G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7">
      <selection activeCell="G6" sqref="G6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5.00390625" style="0" customWidth="1"/>
    <col min="4" max="4" width="30.00390625" style="0" customWidth="1"/>
    <col min="5" max="5" width="13.140625" style="0" customWidth="1"/>
    <col min="6" max="6" width="10.28125" style="0" customWidth="1"/>
    <col min="7" max="7" width="12.57421875" style="0" customWidth="1"/>
    <col min="8" max="8" width="11.7109375" style="0" bestFit="1" customWidth="1"/>
    <col min="9" max="9" width="10.140625" style="0" bestFit="1" customWidth="1"/>
  </cols>
  <sheetData>
    <row r="1" spans="5:7" ht="15.75" customHeight="1">
      <c r="E1" s="82" t="s">
        <v>355</v>
      </c>
      <c r="F1" s="82"/>
      <c r="G1" s="82"/>
    </row>
    <row r="2" spans="5:7" ht="13.5" customHeight="1">
      <c r="E2" s="83" t="s">
        <v>337</v>
      </c>
      <c r="F2" s="83"/>
      <c r="G2" s="83"/>
    </row>
    <row r="3" spans="5:7" ht="11.25" customHeight="1">
      <c r="E3" s="83"/>
      <c r="F3" s="83"/>
      <c r="G3" s="83"/>
    </row>
    <row r="4" spans="1:7" ht="15.75" customHeight="1">
      <c r="A4" s="57" t="s">
        <v>419</v>
      </c>
      <c r="B4" s="57"/>
      <c r="C4" s="57"/>
      <c r="D4" s="57"/>
      <c r="E4" s="57"/>
      <c r="F4" s="57"/>
      <c r="G4" s="55"/>
    </row>
    <row r="5" spans="1:6" ht="12.75">
      <c r="A5" s="56"/>
      <c r="B5" s="56"/>
      <c r="C5" s="56"/>
      <c r="D5" s="56"/>
      <c r="E5" s="56"/>
      <c r="F5" s="56"/>
    </row>
    <row r="6" spans="1:7" ht="51.75" customHeight="1">
      <c r="A6" s="13" t="s">
        <v>0</v>
      </c>
      <c r="B6" s="13" t="s">
        <v>11</v>
      </c>
      <c r="C6" s="14" t="s">
        <v>23</v>
      </c>
      <c r="D6" s="18" t="s">
        <v>24</v>
      </c>
      <c r="E6" s="18" t="s">
        <v>342</v>
      </c>
      <c r="F6" s="18" t="s">
        <v>343</v>
      </c>
      <c r="G6" s="17" t="s">
        <v>350</v>
      </c>
    </row>
    <row r="7" spans="1:7" ht="13.5" customHeight="1">
      <c r="A7" s="44">
        <v>1</v>
      </c>
      <c r="B7" s="44">
        <v>2</v>
      </c>
      <c r="C7" s="44">
        <v>3</v>
      </c>
      <c r="D7" s="44">
        <v>4</v>
      </c>
      <c r="E7" s="44">
        <v>6</v>
      </c>
      <c r="F7" s="44">
        <v>7</v>
      </c>
      <c r="G7" s="43">
        <v>8</v>
      </c>
    </row>
    <row r="8" spans="1:7" ht="24.75" customHeight="1">
      <c r="A8" s="29" t="s">
        <v>9</v>
      </c>
      <c r="B8" s="29"/>
      <c r="C8" s="29"/>
      <c r="D8" s="24" t="s">
        <v>79</v>
      </c>
      <c r="E8" s="33">
        <f>E9+E28+E31</f>
        <v>472900</v>
      </c>
      <c r="F8" s="33">
        <f>F9+F28+F31</f>
        <v>0</v>
      </c>
      <c r="G8" s="33">
        <f>G9+G28+G31</f>
        <v>472900</v>
      </c>
    </row>
    <row r="9" spans="1:7" ht="24.75" customHeight="1">
      <c r="A9" s="5"/>
      <c r="B9" s="30">
        <v>80110</v>
      </c>
      <c r="C9" s="30"/>
      <c r="D9" s="24" t="s">
        <v>101</v>
      </c>
      <c r="E9" s="33">
        <f>E10+E11+E12+E13+E14+E15+E16+E17+E18+E19+E20+E21+E22+E23+E24+E25+E26+E27</f>
        <v>470300</v>
      </c>
      <c r="F9" s="33">
        <f>F10+F11+F12+F13+F14+F15+F16+F17+F18+F19+F20+F21+F22+F23+F24+F25+F26+F27</f>
        <v>0</v>
      </c>
      <c r="G9" s="33">
        <f>G10+G11+G12+G13+G14+G15+G16+G17+G18+G19+G20+G21+G22+G23+G24+G25+G26+G27</f>
        <v>470300</v>
      </c>
    </row>
    <row r="10" spans="1:7" ht="32.25" customHeight="1">
      <c r="A10" s="5"/>
      <c r="B10" s="5"/>
      <c r="C10" s="5">
        <v>3020</v>
      </c>
      <c r="D10" s="8" t="s">
        <v>141</v>
      </c>
      <c r="E10" s="4">
        <v>25500</v>
      </c>
      <c r="F10" s="4">
        <v>0</v>
      </c>
      <c r="G10" s="36">
        <f aca="true" t="shared" si="0" ref="G10:G30">E10+F10</f>
        <v>25500</v>
      </c>
    </row>
    <row r="11" spans="1:7" ht="33.75" customHeight="1">
      <c r="A11" s="5"/>
      <c r="B11" s="5"/>
      <c r="C11" s="5">
        <v>4010</v>
      </c>
      <c r="D11" s="8" t="s">
        <v>142</v>
      </c>
      <c r="E11" s="4">
        <v>287000</v>
      </c>
      <c r="F11" s="4">
        <v>0</v>
      </c>
      <c r="G11" s="36">
        <f t="shared" si="0"/>
        <v>287000</v>
      </c>
    </row>
    <row r="12" spans="1:7" ht="28.5" customHeight="1">
      <c r="A12" s="5"/>
      <c r="B12" s="5"/>
      <c r="C12" s="5">
        <v>4040</v>
      </c>
      <c r="D12" s="8" t="s">
        <v>143</v>
      </c>
      <c r="E12" s="4">
        <v>19200</v>
      </c>
      <c r="F12" s="4">
        <v>0</v>
      </c>
      <c r="G12" s="36">
        <f t="shared" si="0"/>
        <v>19200</v>
      </c>
    </row>
    <row r="13" spans="1:7" ht="30" customHeight="1">
      <c r="A13" s="5"/>
      <c r="B13" s="5"/>
      <c r="C13" s="5">
        <v>4110</v>
      </c>
      <c r="D13" s="8" t="s">
        <v>145</v>
      </c>
      <c r="E13" s="4">
        <v>50900</v>
      </c>
      <c r="F13" s="4">
        <v>0</v>
      </c>
      <c r="G13" s="36">
        <f t="shared" si="0"/>
        <v>50900</v>
      </c>
    </row>
    <row r="14" spans="1:7" ht="24.75" customHeight="1">
      <c r="A14" s="5"/>
      <c r="B14" s="5"/>
      <c r="C14" s="5">
        <v>4120</v>
      </c>
      <c r="D14" s="8" t="s">
        <v>179</v>
      </c>
      <c r="E14" s="4">
        <v>8200</v>
      </c>
      <c r="F14" s="4">
        <v>0</v>
      </c>
      <c r="G14" s="36">
        <f t="shared" si="0"/>
        <v>8200</v>
      </c>
    </row>
    <row r="15" spans="1:7" ht="24.75" customHeight="1">
      <c r="A15" s="5"/>
      <c r="B15" s="5"/>
      <c r="C15" s="5">
        <v>4170</v>
      </c>
      <c r="D15" s="8" t="s">
        <v>138</v>
      </c>
      <c r="E15" s="4">
        <v>1000</v>
      </c>
      <c r="F15" s="4">
        <v>0</v>
      </c>
      <c r="G15" s="36">
        <f t="shared" si="0"/>
        <v>1000</v>
      </c>
    </row>
    <row r="16" spans="1:7" ht="26.25" customHeight="1">
      <c r="A16" s="5"/>
      <c r="B16" s="5"/>
      <c r="C16" s="5">
        <v>4210</v>
      </c>
      <c r="D16" s="8" t="s">
        <v>140</v>
      </c>
      <c r="E16" s="4">
        <v>40600</v>
      </c>
      <c r="F16" s="4">
        <v>0</v>
      </c>
      <c r="G16" s="36">
        <f t="shared" si="0"/>
        <v>40600</v>
      </c>
    </row>
    <row r="17" spans="1:7" ht="30.75" customHeight="1">
      <c r="A17" s="5"/>
      <c r="B17" s="5"/>
      <c r="C17" s="5">
        <v>4240</v>
      </c>
      <c r="D17" s="8" t="s">
        <v>328</v>
      </c>
      <c r="E17" s="4">
        <v>1500</v>
      </c>
      <c r="F17" s="4">
        <v>0</v>
      </c>
      <c r="G17" s="36">
        <f t="shared" si="0"/>
        <v>1500</v>
      </c>
    </row>
    <row r="18" spans="1:7" ht="24.75" customHeight="1">
      <c r="A18" s="5"/>
      <c r="B18" s="5"/>
      <c r="C18" s="5">
        <v>4260</v>
      </c>
      <c r="D18" s="8" t="s">
        <v>146</v>
      </c>
      <c r="E18" s="4">
        <v>8000</v>
      </c>
      <c r="F18" s="4">
        <v>0</v>
      </c>
      <c r="G18" s="36">
        <f t="shared" si="0"/>
        <v>8000</v>
      </c>
    </row>
    <row r="19" spans="1:7" ht="24.75" customHeight="1">
      <c r="A19" s="5"/>
      <c r="B19" s="5"/>
      <c r="C19" s="5">
        <v>4270</v>
      </c>
      <c r="D19" s="8" t="s">
        <v>147</v>
      </c>
      <c r="E19" s="4">
        <v>1500</v>
      </c>
      <c r="F19" s="4">
        <v>0</v>
      </c>
      <c r="G19" s="36">
        <f t="shared" si="0"/>
        <v>1500</v>
      </c>
    </row>
    <row r="20" spans="1:7" ht="24.75" customHeight="1">
      <c r="A20" s="5"/>
      <c r="B20" s="5"/>
      <c r="C20" s="5">
        <v>4280</v>
      </c>
      <c r="D20" s="8" t="s">
        <v>148</v>
      </c>
      <c r="E20" s="4">
        <v>500</v>
      </c>
      <c r="F20" s="4">
        <v>0</v>
      </c>
      <c r="G20" s="36">
        <f t="shared" si="0"/>
        <v>500</v>
      </c>
    </row>
    <row r="21" spans="1:7" ht="24.75" customHeight="1">
      <c r="A21" s="5"/>
      <c r="B21" s="5"/>
      <c r="C21" s="5">
        <v>4300</v>
      </c>
      <c r="D21" s="8" t="s">
        <v>139</v>
      </c>
      <c r="E21" s="4">
        <v>6000</v>
      </c>
      <c r="F21" s="4">
        <v>0</v>
      </c>
      <c r="G21" s="36">
        <f t="shared" si="0"/>
        <v>6000</v>
      </c>
    </row>
    <row r="22" spans="1:7" ht="29.25" customHeight="1">
      <c r="A22" s="5"/>
      <c r="B22" s="5"/>
      <c r="C22" s="5">
        <v>4350</v>
      </c>
      <c r="D22" s="8" t="s">
        <v>163</v>
      </c>
      <c r="E22" s="4">
        <v>1500</v>
      </c>
      <c r="F22" s="4">
        <v>0</v>
      </c>
      <c r="G22" s="36">
        <f t="shared" si="0"/>
        <v>1500</v>
      </c>
    </row>
    <row r="23" spans="1:7" ht="39" customHeight="1">
      <c r="A23" s="5"/>
      <c r="B23" s="5"/>
      <c r="C23" s="5">
        <v>4370</v>
      </c>
      <c r="D23" s="8" t="s">
        <v>209</v>
      </c>
      <c r="E23" s="4">
        <v>1100</v>
      </c>
      <c r="F23" s="4">
        <v>0</v>
      </c>
      <c r="G23" s="36">
        <f t="shared" si="0"/>
        <v>1100</v>
      </c>
    </row>
    <row r="24" spans="1:7" ht="23.25" customHeight="1">
      <c r="A24" s="5"/>
      <c r="B24" s="5"/>
      <c r="C24" s="5">
        <v>4410</v>
      </c>
      <c r="D24" s="8" t="s">
        <v>155</v>
      </c>
      <c r="E24" s="4">
        <v>500</v>
      </c>
      <c r="F24" s="4">
        <v>0</v>
      </c>
      <c r="G24" s="36">
        <f t="shared" si="0"/>
        <v>500</v>
      </c>
    </row>
    <row r="25" spans="1:7" ht="20.25" customHeight="1">
      <c r="A25" s="5"/>
      <c r="B25" s="5"/>
      <c r="C25" s="5">
        <v>4430</v>
      </c>
      <c r="D25" s="8" t="s">
        <v>165</v>
      </c>
      <c r="E25" s="4">
        <v>800</v>
      </c>
      <c r="F25" s="4">
        <v>0</v>
      </c>
      <c r="G25" s="36">
        <f t="shared" si="0"/>
        <v>800</v>
      </c>
    </row>
    <row r="26" spans="1:7" ht="21" customHeight="1">
      <c r="A26" s="5"/>
      <c r="B26" s="5"/>
      <c r="C26" s="5">
        <v>4440</v>
      </c>
      <c r="D26" s="8" t="s">
        <v>156</v>
      </c>
      <c r="E26" s="4">
        <v>16100</v>
      </c>
      <c r="F26" s="4">
        <v>0</v>
      </c>
      <c r="G26" s="36">
        <f t="shared" si="0"/>
        <v>16100</v>
      </c>
    </row>
    <row r="27" spans="1:7" ht="40.5" customHeight="1">
      <c r="A27" s="5"/>
      <c r="B27" s="5"/>
      <c r="C27" s="5">
        <v>4700</v>
      </c>
      <c r="D27" s="8" t="s">
        <v>166</v>
      </c>
      <c r="E27" s="4">
        <v>400</v>
      </c>
      <c r="F27" s="4">
        <v>0</v>
      </c>
      <c r="G27" s="36">
        <f t="shared" si="0"/>
        <v>400</v>
      </c>
    </row>
    <row r="28" spans="1:7" ht="30.75" customHeight="1">
      <c r="A28" s="5"/>
      <c r="B28" s="30">
        <v>80146</v>
      </c>
      <c r="C28" s="30"/>
      <c r="D28" s="24" t="s">
        <v>178</v>
      </c>
      <c r="E28" s="33">
        <f>E29+E30</f>
        <v>1800</v>
      </c>
      <c r="F28" s="33">
        <f>F29+F30</f>
        <v>0</v>
      </c>
      <c r="G28" s="33">
        <f>G29+G30</f>
        <v>1800</v>
      </c>
    </row>
    <row r="29" spans="1:7" ht="28.5" customHeight="1">
      <c r="A29" s="5"/>
      <c r="B29" s="5"/>
      <c r="C29" s="5">
        <v>4410</v>
      </c>
      <c r="D29" s="8" t="s">
        <v>155</v>
      </c>
      <c r="E29" s="4">
        <v>300</v>
      </c>
      <c r="F29" s="4">
        <v>0</v>
      </c>
      <c r="G29" s="36">
        <f t="shared" si="0"/>
        <v>300</v>
      </c>
    </row>
    <row r="30" spans="1:7" ht="43.5" customHeight="1">
      <c r="A30" s="5"/>
      <c r="B30" s="5"/>
      <c r="C30" s="5">
        <v>4700</v>
      </c>
      <c r="D30" s="8" t="s">
        <v>166</v>
      </c>
      <c r="E30" s="4">
        <v>1500</v>
      </c>
      <c r="F30" s="4">
        <v>0</v>
      </c>
      <c r="G30" s="36">
        <f t="shared" si="0"/>
        <v>1500</v>
      </c>
    </row>
    <row r="31" spans="1:7" ht="24" customHeight="1">
      <c r="A31" s="5"/>
      <c r="B31" s="30">
        <v>80195</v>
      </c>
      <c r="C31" s="30"/>
      <c r="D31" s="27" t="s">
        <v>59</v>
      </c>
      <c r="E31" s="25">
        <f>E32+E33+E34</f>
        <v>800</v>
      </c>
      <c r="F31" s="25">
        <f>F32+F33+F34</f>
        <v>0</v>
      </c>
      <c r="G31" s="25">
        <f>G32+G33+G34</f>
        <v>800</v>
      </c>
    </row>
    <row r="32" spans="1:7" ht="24.75" customHeight="1">
      <c r="A32" s="5"/>
      <c r="B32" s="5"/>
      <c r="C32" s="5">
        <v>4210</v>
      </c>
      <c r="D32" s="8" t="s">
        <v>140</v>
      </c>
      <c r="E32" s="4">
        <v>300</v>
      </c>
      <c r="F32" s="4">
        <v>0</v>
      </c>
      <c r="G32" s="36">
        <f>E32+F32</f>
        <v>300</v>
      </c>
    </row>
    <row r="33" spans="1:7" ht="24.75" customHeight="1">
      <c r="A33" s="5"/>
      <c r="B33" s="5"/>
      <c r="C33" s="5">
        <v>4300</v>
      </c>
      <c r="D33" s="8" t="s">
        <v>139</v>
      </c>
      <c r="E33" s="4">
        <v>300</v>
      </c>
      <c r="F33" s="4">
        <v>0</v>
      </c>
      <c r="G33" s="36">
        <f>E33+F33</f>
        <v>300</v>
      </c>
    </row>
    <row r="34" spans="1:7" ht="24.75" customHeight="1">
      <c r="A34" s="5"/>
      <c r="B34" s="5"/>
      <c r="C34" s="5">
        <v>4410</v>
      </c>
      <c r="D34" s="8" t="s">
        <v>155</v>
      </c>
      <c r="E34" s="4">
        <v>200</v>
      </c>
      <c r="F34" s="4">
        <v>0</v>
      </c>
      <c r="G34" s="36">
        <f>E34+F34</f>
        <v>200</v>
      </c>
    </row>
    <row r="35" spans="1:7" ht="29.25" customHeight="1">
      <c r="A35" s="30">
        <v>854</v>
      </c>
      <c r="B35" s="30"/>
      <c r="C35" s="30"/>
      <c r="D35" s="24" t="s">
        <v>81</v>
      </c>
      <c r="E35" s="33">
        <f>E36</f>
        <v>700</v>
      </c>
      <c r="F35" s="33">
        <f>F36</f>
        <v>0</v>
      </c>
      <c r="G35" s="25">
        <f>E35+F35</f>
        <v>700</v>
      </c>
    </row>
    <row r="36" spans="1:7" ht="21.75" customHeight="1">
      <c r="A36" s="5"/>
      <c r="B36" s="30">
        <v>85415</v>
      </c>
      <c r="C36" s="30"/>
      <c r="D36" s="24" t="s">
        <v>185</v>
      </c>
      <c r="E36" s="33">
        <f>E37</f>
        <v>700</v>
      </c>
      <c r="F36" s="33">
        <f>F37</f>
        <v>0</v>
      </c>
      <c r="G36" s="33">
        <f>G37</f>
        <v>700</v>
      </c>
    </row>
    <row r="37" spans="1:7" ht="27" customHeight="1">
      <c r="A37" s="5"/>
      <c r="B37" s="5"/>
      <c r="C37" s="5">
        <v>3260</v>
      </c>
      <c r="D37" s="8" t="s">
        <v>228</v>
      </c>
      <c r="E37" s="4">
        <v>700</v>
      </c>
      <c r="F37" s="4">
        <v>0</v>
      </c>
      <c r="G37" s="36">
        <f>E37+F37</f>
        <v>700</v>
      </c>
    </row>
    <row r="38" spans="1:7" ht="21" customHeight="1">
      <c r="A38" s="31"/>
      <c r="B38" s="31"/>
      <c r="C38" s="31"/>
      <c r="D38" s="27" t="s">
        <v>214</v>
      </c>
      <c r="E38" s="25">
        <f>E8+E35</f>
        <v>473600</v>
      </c>
      <c r="F38" s="25">
        <f>F8+F35</f>
        <v>0</v>
      </c>
      <c r="G38" s="25">
        <f>G8+G35</f>
        <v>473600</v>
      </c>
    </row>
    <row r="39" spans="1:7" ht="27" customHeight="1">
      <c r="A39" s="32"/>
      <c r="B39" s="32"/>
      <c r="C39" s="32"/>
      <c r="D39" s="27" t="s">
        <v>213</v>
      </c>
      <c r="E39" s="79">
        <f>E38+F38</f>
        <v>473600</v>
      </c>
      <c r="F39" s="80"/>
      <c r="G39" s="81"/>
    </row>
    <row r="40" spans="5:7" ht="12.75">
      <c r="E40" s="2"/>
      <c r="F40" s="2"/>
      <c r="G40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2"/>
    </row>
    <row r="51" spans="5:7" ht="12.75">
      <c r="E51" s="2"/>
      <c r="G51" s="2"/>
    </row>
    <row r="52" spans="5:7" ht="12.75">
      <c r="E52" s="2"/>
      <c r="G52" s="2"/>
    </row>
    <row r="53" spans="5:7" ht="12.75">
      <c r="E53" s="2"/>
      <c r="G53" s="2"/>
    </row>
    <row r="54" spans="5:7" ht="12.75">
      <c r="E54" s="2"/>
      <c r="G54" s="2"/>
    </row>
    <row r="55" spans="5:7" ht="12.75">
      <c r="E55" s="2"/>
      <c r="G55" s="2"/>
    </row>
    <row r="56" spans="5:7" ht="12.75">
      <c r="E56" s="22"/>
      <c r="G56" s="22"/>
    </row>
    <row r="57" spans="5:7" ht="12.75">
      <c r="E57" s="2"/>
      <c r="G57" s="2"/>
    </row>
    <row r="58" ht="12.75">
      <c r="E58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121" spans="7:8" ht="12.75">
      <c r="G121" s="2"/>
      <c r="H121" s="2"/>
    </row>
  </sheetData>
  <mergeCells count="4">
    <mergeCell ref="E39:G39"/>
    <mergeCell ref="E1:G1"/>
    <mergeCell ref="E2:G2"/>
    <mergeCell ref="E3:G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G11" sqref="G11"/>
    </sheetView>
  </sheetViews>
  <sheetFormatPr defaultColWidth="9.140625" defaultRowHeight="12.75"/>
  <cols>
    <col min="1" max="1" width="4.28125" style="0" customWidth="1"/>
    <col min="2" max="2" width="7.421875" style="0" customWidth="1"/>
    <col min="3" max="3" width="6.00390625" style="0" customWidth="1"/>
    <col min="4" max="4" width="36.710937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1.8515625" style="0" customWidth="1"/>
    <col min="10" max="10" width="10.140625" style="0" bestFit="1" customWidth="1"/>
  </cols>
  <sheetData>
    <row r="1" spans="5:7" ht="14.25" customHeight="1">
      <c r="E1" s="82" t="s">
        <v>356</v>
      </c>
      <c r="F1" s="82"/>
      <c r="G1" s="82"/>
    </row>
    <row r="2" spans="5:7" ht="11.25" customHeight="1">
      <c r="E2" s="83" t="s">
        <v>337</v>
      </c>
      <c r="F2" s="83"/>
      <c r="G2" s="83"/>
    </row>
    <row r="3" spans="5:7" ht="12.75">
      <c r="E3" s="84"/>
      <c r="F3" s="84"/>
      <c r="G3" s="84"/>
    </row>
    <row r="4" spans="1:7" ht="18" customHeight="1">
      <c r="A4" s="85" t="s">
        <v>357</v>
      </c>
      <c r="B4" s="85"/>
      <c r="C4" s="85"/>
      <c r="D4" s="85"/>
      <c r="E4" s="85"/>
      <c r="F4" s="85"/>
      <c r="G4" s="85"/>
    </row>
    <row r="5" spans="1:7" ht="15.75" customHeight="1">
      <c r="A5" s="54"/>
      <c r="B5" s="54"/>
      <c r="C5" s="54"/>
      <c r="D5" s="54"/>
      <c r="E5" s="54"/>
      <c r="F5" s="54"/>
      <c r="G5" s="54"/>
    </row>
    <row r="6" spans="1:7" ht="36.75" customHeight="1">
      <c r="A6" s="16" t="s">
        <v>0</v>
      </c>
      <c r="B6" s="17" t="s">
        <v>11</v>
      </c>
      <c r="C6" s="10" t="s">
        <v>23</v>
      </c>
      <c r="D6" s="10" t="s">
        <v>24</v>
      </c>
      <c r="E6" s="11" t="s">
        <v>331</v>
      </c>
      <c r="F6" s="48" t="s">
        <v>332</v>
      </c>
      <c r="G6" s="41" t="s">
        <v>333</v>
      </c>
    </row>
    <row r="7" spans="1:7" ht="13.5" customHeight="1">
      <c r="A7" s="43">
        <v>1</v>
      </c>
      <c r="B7" s="44">
        <v>2</v>
      </c>
      <c r="C7" s="45">
        <v>3</v>
      </c>
      <c r="D7" s="45">
        <v>4</v>
      </c>
      <c r="E7" s="46">
        <v>5</v>
      </c>
      <c r="F7" s="46">
        <v>6</v>
      </c>
      <c r="G7" s="47">
        <v>7</v>
      </c>
    </row>
    <row r="8" spans="1:7" ht="24.75" customHeight="1">
      <c r="A8" s="23" t="s">
        <v>9</v>
      </c>
      <c r="B8" s="23"/>
      <c r="C8" s="23"/>
      <c r="D8" s="24" t="s">
        <v>79</v>
      </c>
      <c r="E8" s="25">
        <f>E9</f>
        <v>85000</v>
      </c>
      <c r="F8" s="25">
        <f>F9</f>
        <v>0</v>
      </c>
      <c r="G8" s="25">
        <f>G9</f>
        <v>85000</v>
      </c>
    </row>
    <row r="9" spans="1:7" ht="24.75" customHeight="1">
      <c r="A9" s="7"/>
      <c r="B9" s="23" t="s">
        <v>52</v>
      </c>
      <c r="C9" s="23"/>
      <c r="D9" s="24" t="s">
        <v>100</v>
      </c>
      <c r="E9" s="25">
        <f>E10</f>
        <v>85000</v>
      </c>
      <c r="F9" s="25">
        <v>0</v>
      </c>
      <c r="G9" s="25">
        <f>E9+F9</f>
        <v>85000</v>
      </c>
    </row>
    <row r="10" spans="1:7" ht="24.75" customHeight="1">
      <c r="A10" s="7"/>
      <c r="B10" s="7"/>
      <c r="C10" s="7" t="s">
        <v>28</v>
      </c>
      <c r="D10" s="8" t="s">
        <v>63</v>
      </c>
      <c r="E10" s="4">
        <v>85000</v>
      </c>
      <c r="F10" s="4">
        <v>0</v>
      </c>
      <c r="G10" s="36">
        <f>E10+F10</f>
        <v>85000</v>
      </c>
    </row>
    <row r="11" spans="1:7" ht="24.75" customHeight="1">
      <c r="A11" s="23"/>
      <c r="B11" s="23"/>
      <c r="C11" s="23"/>
      <c r="D11" s="27" t="s">
        <v>210</v>
      </c>
      <c r="E11" s="25">
        <f>E8</f>
        <v>85000</v>
      </c>
      <c r="F11" s="25">
        <f>F8</f>
        <v>0</v>
      </c>
      <c r="G11" s="25">
        <f>G8</f>
        <v>85000</v>
      </c>
    </row>
    <row r="12" spans="1:7" ht="29.25" customHeight="1">
      <c r="A12" s="26"/>
      <c r="B12" s="26"/>
      <c r="C12" s="26"/>
      <c r="D12" s="28" t="s">
        <v>211</v>
      </c>
      <c r="E12" s="79">
        <f>E11+F11</f>
        <v>85000</v>
      </c>
      <c r="F12" s="80"/>
      <c r="G12" s="81"/>
    </row>
    <row r="13" spans="1:5" ht="12.75">
      <c r="A13" s="1"/>
      <c r="B13" s="1"/>
      <c r="C13" s="1"/>
      <c r="D13" s="15"/>
      <c r="E13" s="2"/>
    </row>
    <row r="14" spans="1:5" ht="12.75">
      <c r="A14" s="1"/>
      <c r="B14" s="1"/>
      <c r="C14" s="1"/>
      <c r="D14" s="15"/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24" ht="12.75">
      <c r="E24" s="2"/>
    </row>
    <row r="25" ht="12.75">
      <c r="E25" s="2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</sheetData>
  <mergeCells count="5">
    <mergeCell ref="E12:G12"/>
    <mergeCell ref="E1:G1"/>
    <mergeCell ref="E2:G2"/>
    <mergeCell ref="E3:G3"/>
    <mergeCell ref="A4:G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5.8515625" style="0" customWidth="1"/>
    <col min="4" max="4" width="33.00390625" style="0" customWidth="1"/>
    <col min="5" max="5" width="13.7109375" style="0" customWidth="1"/>
    <col min="6" max="6" width="11.57421875" style="0" customWidth="1"/>
    <col min="7" max="7" width="14.28125" style="0" customWidth="1"/>
    <col min="8" max="8" width="11.7109375" style="0" bestFit="1" customWidth="1"/>
    <col min="9" max="9" width="10.140625" style="0" bestFit="1" customWidth="1"/>
  </cols>
  <sheetData>
    <row r="1" spans="5:7" ht="16.5" customHeight="1">
      <c r="E1" s="82" t="s">
        <v>358</v>
      </c>
      <c r="F1" s="82"/>
      <c r="G1" s="82"/>
    </row>
    <row r="2" spans="5:7" ht="12.75" customHeight="1">
      <c r="E2" s="83" t="s">
        <v>337</v>
      </c>
      <c r="F2" s="83"/>
      <c r="G2" s="83"/>
    </row>
    <row r="3" spans="5:7" ht="11.25" customHeight="1">
      <c r="E3" s="83"/>
      <c r="F3" s="83"/>
      <c r="G3" s="83"/>
    </row>
    <row r="4" spans="1:6" ht="27" customHeight="1">
      <c r="A4" s="57" t="s">
        <v>359</v>
      </c>
      <c r="B4" s="57"/>
      <c r="C4" s="57"/>
      <c r="D4" s="57"/>
      <c r="E4" s="57"/>
      <c r="F4" s="57"/>
    </row>
    <row r="5" spans="1:6" ht="12.75" customHeight="1">
      <c r="A5" s="53"/>
      <c r="B5" s="53"/>
      <c r="C5" s="53"/>
      <c r="D5" s="53"/>
      <c r="E5" s="53"/>
      <c r="F5" s="53"/>
    </row>
    <row r="6" spans="1:7" ht="34.5" customHeight="1">
      <c r="A6" s="13" t="s">
        <v>0</v>
      </c>
      <c r="B6" s="13" t="s">
        <v>11</v>
      </c>
      <c r="C6" s="14" t="s">
        <v>23</v>
      </c>
      <c r="D6" s="18" t="s">
        <v>24</v>
      </c>
      <c r="E6" s="18" t="s">
        <v>342</v>
      </c>
      <c r="F6" s="18" t="s">
        <v>343</v>
      </c>
      <c r="G6" s="17" t="s">
        <v>350</v>
      </c>
    </row>
    <row r="7" spans="1:7" ht="16.5" customHeight="1">
      <c r="A7" s="44">
        <v>1</v>
      </c>
      <c r="B7" s="44">
        <v>2</v>
      </c>
      <c r="C7" s="44">
        <v>3</v>
      </c>
      <c r="D7" s="44">
        <v>4</v>
      </c>
      <c r="E7" s="44">
        <v>6</v>
      </c>
      <c r="F7" s="44">
        <v>7</v>
      </c>
      <c r="G7" s="43">
        <v>8</v>
      </c>
    </row>
    <row r="8" spans="1:7" ht="30" customHeight="1">
      <c r="A8" s="29" t="s">
        <v>9</v>
      </c>
      <c r="B8" s="29"/>
      <c r="C8" s="29"/>
      <c r="D8" s="24" t="s">
        <v>79</v>
      </c>
      <c r="E8" s="33">
        <f>E9+E29</f>
        <v>603600</v>
      </c>
      <c r="F8" s="33">
        <f>F9+F29</f>
        <v>0</v>
      </c>
      <c r="G8" s="33">
        <f>G9+G29</f>
        <v>603600</v>
      </c>
    </row>
    <row r="9" spans="1:7" ht="27" customHeight="1">
      <c r="A9" s="5"/>
      <c r="B9" s="30">
        <v>80104</v>
      </c>
      <c r="C9" s="30"/>
      <c r="D9" s="24" t="s">
        <v>100</v>
      </c>
      <c r="E9" s="33">
        <f>E10+E11+E12+E13+E14+E15+E16+E17+E18+E19+E20+E21+E22+E23+E24+E25+E26+E27+E28</f>
        <v>601900</v>
      </c>
      <c r="F9" s="33">
        <f>F10+F11+F12+F13+F14+F15+F16+F17+F18+F19+F20+F21+F22+F23+F24+F25+F26+F27+F28</f>
        <v>0</v>
      </c>
      <c r="G9" s="33">
        <f>G10+G11+G12+G13+G14+G15+G16+G17+G18+G19+G20+G21+G22+G23+G24+G25+G26+G27+G28</f>
        <v>601900</v>
      </c>
    </row>
    <row r="10" spans="1:7" ht="24.75" customHeight="1">
      <c r="A10" s="5"/>
      <c r="B10" s="5"/>
      <c r="C10" s="5">
        <v>3020</v>
      </c>
      <c r="D10" s="8" t="s">
        <v>141</v>
      </c>
      <c r="E10" s="4">
        <v>25000</v>
      </c>
      <c r="F10" s="4">
        <v>0</v>
      </c>
      <c r="G10" s="36">
        <f aca="true" t="shared" si="0" ref="G10:G19">E10+F10</f>
        <v>25000</v>
      </c>
    </row>
    <row r="11" spans="1:7" ht="24.75" customHeight="1">
      <c r="A11" s="5"/>
      <c r="B11" s="5"/>
      <c r="C11" s="5">
        <v>4010</v>
      </c>
      <c r="D11" s="8" t="s">
        <v>142</v>
      </c>
      <c r="E11" s="4">
        <v>376500</v>
      </c>
      <c r="F11" s="4">
        <v>0</v>
      </c>
      <c r="G11" s="36">
        <f t="shared" si="0"/>
        <v>376500</v>
      </c>
    </row>
    <row r="12" spans="1:7" ht="24.75" customHeight="1">
      <c r="A12" s="5"/>
      <c r="B12" s="5"/>
      <c r="C12" s="5">
        <v>4040</v>
      </c>
      <c r="D12" s="8" t="s">
        <v>143</v>
      </c>
      <c r="E12" s="4">
        <v>29000</v>
      </c>
      <c r="F12" s="4">
        <v>0</v>
      </c>
      <c r="G12" s="36">
        <f t="shared" si="0"/>
        <v>29000</v>
      </c>
    </row>
    <row r="13" spans="1:7" ht="24.75" customHeight="1">
      <c r="A13" s="5"/>
      <c r="B13" s="5"/>
      <c r="C13" s="5">
        <v>4110</v>
      </c>
      <c r="D13" s="8" t="s">
        <v>145</v>
      </c>
      <c r="E13" s="4">
        <v>65900</v>
      </c>
      <c r="F13" s="4">
        <v>0</v>
      </c>
      <c r="G13" s="36">
        <f t="shared" si="0"/>
        <v>65900</v>
      </c>
    </row>
    <row r="14" spans="1:7" ht="24.75" customHeight="1">
      <c r="A14" s="5"/>
      <c r="B14" s="5"/>
      <c r="C14" s="5">
        <v>4120</v>
      </c>
      <c r="D14" s="8" t="s">
        <v>179</v>
      </c>
      <c r="E14" s="4">
        <v>10700</v>
      </c>
      <c r="F14" s="4">
        <v>0</v>
      </c>
      <c r="G14" s="36">
        <f t="shared" si="0"/>
        <v>10700</v>
      </c>
    </row>
    <row r="15" spans="1:7" ht="24.75" customHeight="1">
      <c r="A15" s="5"/>
      <c r="B15" s="5"/>
      <c r="C15" s="5">
        <v>4170</v>
      </c>
      <c r="D15" s="8" t="s">
        <v>138</v>
      </c>
      <c r="E15" s="4">
        <v>500</v>
      </c>
      <c r="F15" s="4">
        <v>0</v>
      </c>
      <c r="G15" s="36">
        <f t="shared" si="0"/>
        <v>500</v>
      </c>
    </row>
    <row r="16" spans="1:7" ht="28.5" customHeight="1">
      <c r="A16" s="5"/>
      <c r="B16" s="5"/>
      <c r="C16" s="5">
        <v>4210</v>
      </c>
      <c r="D16" s="8" t="s">
        <v>140</v>
      </c>
      <c r="E16" s="4">
        <v>17100</v>
      </c>
      <c r="F16" s="4">
        <v>0</v>
      </c>
      <c r="G16" s="36">
        <f t="shared" si="0"/>
        <v>17100</v>
      </c>
    </row>
    <row r="17" spans="1:7" ht="27.75" customHeight="1">
      <c r="A17" s="5"/>
      <c r="B17" s="5"/>
      <c r="C17" s="5">
        <v>4220</v>
      </c>
      <c r="D17" s="8" t="s">
        <v>203</v>
      </c>
      <c r="E17" s="4">
        <v>40000</v>
      </c>
      <c r="F17" s="4">
        <v>0</v>
      </c>
      <c r="G17" s="36">
        <f t="shared" si="0"/>
        <v>40000</v>
      </c>
    </row>
    <row r="18" spans="1:7" ht="37.5" customHeight="1">
      <c r="A18" s="5"/>
      <c r="B18" s="5"/>
      <c r="C18" s="5">
        <v>4240</v>
      </c>
      <c r="D18" s="8" t="s">
        <v>328</v>
      </c>
      <c r="E18" s="4">
        <v>3000</v>
      </c>
      <c r="F18" s="4">
        <v>0</v>
      </c>
      <c r="G18" s="36">
        <f t="shared" si="0"/>
        <v>3000</v>
      </c>
    </row>
    <row r="19" spans="1:7" ht="24.75" customHeight="1">
      <c r="A19" s="5"/>
      <c r="B19" s="5"/>
      <c r="C19" s="5">
        <v>4260</v>
      </c>
      <c r="D19" s="8" t="s">
        <v>246</v>
      </c>
      <c r="E19" s="4">
        <v>5000</v>
      </c>
      <c r="F19" s="4">
        <v>0</v>
      </c>
      <c r="G19" s="36">
        <f t="shared" si="0"/>
        <v>5000</v>
      </c>
    </row>
    <row r="20" spans="1:7" ht="24.75" customHeight="1">
      <c r="A20" s="5"/>
      <c r="B20" s="5"/>
      <c r="C20" s="5">
        <v>4270</v>
      </c>
      <c r="D20" s="8" t="s">
        <v>147</v>
      </c>
      <c r="E20" s="4">
        <v>1000</v>
      </c>
      <c r="F20" s="4">
        <v>0</v>
      </c>
      <c r="G20" s="36">
        <f aca="true" t="shared" si="1" ref="G20:G28">E20+F20</f>
        <v>1000</v>
      </c>
    </row>
    <row r="21" spans="1:7" ht="24.75" customHeight="1">
      <c r="A21" s="5"/>
      <c r="B21" s="5"/>
      <c r="C21" s="5">
        <v>4280</v>
      </c>
      <c r="D21" s="8" t="s">
        <v>148</v>
      </c>
      <c r="E21" s="4">
        <v>300</v>
      </c>
      <c r="F21" s="4">
        <v>0</v>
      </c>
      <c r="G21" s="36">
        <f t="shared" si="1"/>
        <v>300</v>
      </c>
    </row>
    <row r="22" spans="1:7" ht="30.75" customHeight="1">
      <c r="A22" s="5"/>
      <c r="B22" s="5"/>
      <c r="C22" s="5">
        <v>4300</v>
      </c>
      <c r="D22" s="8" t="s">
        <v>139</v>
      </c>
      <c r="E22" s="4">
        <v>2000</v>
      </c>
      <c r="F22" s="4">
        <v>0</v>
      </c>
      <c r="G22" s="36">
        <f t="shared" si="1"/>
        <v>2000</v>
      </c>
    </row>
    <row r="23" spans="1:7" ht="30" customHeight="1">
      <c r="A23" s="5"/>
      <c r="B23" s="5"/>
      <c r="C23" s="5">
        <v>4350</v>
      </c>
      <c r="D23" s="8" t="s">
        <v>163</v>
      </c>
      <c r="E23" s="4">
        <v>300</v>
      </c>
      <c r="F23" s="4">
        <v>0</v>
      </c>
      <c r="G23" s="36">
        <f t="shared" si="1"/>
        <v>300</v>
      </c>
    </row>
    <row r="24" spans="1:7" ht="42.75" customHeight="1">
      <c r="A24" s="5"/>
      <c r="B24" s="5"/>
      <c r="C24" s="5">
        <v>4370</v>
      </c>
      <c r="D24" s="8" t="s">
        <v>209</v>
      </c>
      <c r="E24" s="4">
        <v>800</v>
      </c>
      <c r="F24" s="4">
        <v>0</v>
      </c>
      <c r="G24" s="36">
        <f t="shared" si="1"/>
        <v>800</v>
      </c>
    </row>
    <row r="25" spans="1:7" ht="24" customHeight="1">
      <c r="A25" s="5"/>
      <c r="B25" s="5"/>
      <c r="C25" s="5">
        <v>4410</v>
      </c>
      <c r="D25" s="8" t="s">
        <v>155</v>
      </c>
      <c r="E25" s="4">
        <v>900</v>
      </c>
      <c r="F25" s="4">
        <v>0</v>
      </c>
      <c r="G25" s="36">
        <f t="shared" si="1"/>
        <v>900</v>
      </c>
    </row>
    <row r="26" spans="1:7" ht="28.5" customHeight="1">
      <c r="A26" s="5"/>
      <c r="B26" s="5"/>
      <c r="C26" s="5">
        <v>4430</v>
      </c>
      <c r="D26" s="8" t="s">
        <v>165</v>
      </c>
      <c r="E26" s="4">
        <v>500</v>
      </c>
      <c r="F26" s="4">
        <v>0</v>
      </c>
      <c r="G26" s="36">
        <f t="shared" si="1"/>
        <v>500</v>
      </c>
    </row>
    <row r="27" spans="1:7" ht="25.5" customHeight="1">
      <c r="A27" s="5"/>
      <c r="B27" s="5"/>
      <c r="C27" s="5">
        <v>4440</v>
      </c>
      <c r="D27" s="8" t="s">
        <v>156</v>
      </c>
      <c r="E27" s="4">
        <v>22900</v>
      </c>
      <c r="F27" s="4">
        <v>0</v>
      </c>
      <c r="G27" s="36">
        <f t="shared" si="1"/>
        <v>22900</v>
      </c>
    </row>
    <row r="28" spans="1:7" ht="33.75" customHeight="1">
      <c r="A28" s="5"/>
      <c r="B28" s="5"/>
      <c r="C28" s="5">
        <v>4700</v>
      </c>
      <c r="D28" s="8" t="s">
        <v>166</v>
      </c>
      <c r="E28" s="4">
        <v>500</v>
      </c>
      <c r="F28" s="4">
        <v>0</v>
      </c>
      <c r="G28" s="36">
        <f t="shared" si="1"/>
        <v>500</v>
      </c>
    </row>
    <row r="29" spans="1:7" ht="36" customHeight="1">
      <c r="A29" s="5"/>
      <c r="B29" s="30">
        <v>80146</v>
      </c>
      <c r="C29" s="30"/>
      <c r="D29" s="24" t="s">
        <v>178</v>
      </c>
      <c r="E29" s="33">
        <f>E30+E31</f>
        <v>1700</v>
      </c>
      <c r="F29" s="33">
        <f>F30+F31</f>
        <v>0</v>
      </c>
      <c r="G29" s="33">
        <f>G30+G31</f>
        <v>1700</v>
      </c>
    </row>
    <row r="30" spans="1:7" ht="24.75" customHeight="1">
      <c r="A30" s="5"/>
      <c r="B30" s="5"/>
      <c r="C30" s="5">
        <v>4410</v>
      </c>
      <c r="D30" s="8" t="s">
        <v>155</v>
      </c>
      <c r="E30" s="4">
        <v>200</v>
      </c>
      <c r="F30" s="4">
        <v>0</v>
      </c>
      <c r="G30" s="36">
        <f>E30+F30</f>
        <v>200</v>
      </c>
    </row>
    <row r="31" spans="1:7" ht="30" customHeight="1">
      <c r="A31" s="5"/>
      <c r="B31" s="5"/>
      <c r="C31" s="5">
        <v>4700</v>
      </c>
      <c r="D31" s="8" t="s">
        <v>166</v>
      </c>
      <c r="E31" s="4">
        <v>1500</v>
      </c>
      <c r="F31" s="4">
        <v>0</v>
      </c>
      <c r="G31" s="36">
        <f>E31+F31</f>
        <v>1500</v>
      </c>
    </row>
    <row r="32" spans="1:7" ht="26.25" customHeight="1">
      <c r="A32" s="31"/>
      <c r="B32" s="31"/>
      <c r="C32" s="31"/>
      <c r="D32" s="27" t="s">
        <v>214</v>
      </c>
      <c r="E32" s="25">
        <f>E8</f>
        <v>603600</v>
      </c>
      <c r="F32" s="25">
        <f>F8</f>
        <v>0</v>
      </c>
      <c r="G32" s="25">
        <f>G8</f>
        <v>603600</v>
      </c>
    </row>
    <row r="33" spans="1:7" ht="27" customHeight="1">
      <c r="A33" s="32"/>
      <c r="B33" s="32"/>
      <c r="C33" s="32"/>
      <c r="D33" s="27" t="s">
        <v>213</v>
      </c>
      <c r="E33" s="79">
        <f>E32+F32</f>
        <v>603600</v>
      </c>
      <c r="F33" s="80"/>
      <c r="G33" s="81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2"/>
    </row>
    <row r="45" spans="5:7" ht="12.75">
      <c r="E45" s="2"/>
      <c r="G45" s="2"/>
    </row>
    <row r="46" spans="5:7" ht="12.75">
      <c r="E46" s="2"/>
      <c r="G46" s="2"/>
    </row>
    <row r="47" spans="5:7" ht="12.75">
      <c r="E47" s="2"/>
      <c r="G47" s="2"/>
    </row>
    <row r="48" spans="5:7" ht="12.75">
      <c r="E48" s="2"/>
      <c r="G48" s="2"/>
    </row>
    <row r="49" spans="5:7" ht="12.75">
      <c r="E49" s="2"/>
      <c r="G49" s="2"/>
    </row>
    <row r="50" spans="5:7" ht="12.75">
      <c r="E50" s="22"/>
      <c r="G50" s="22"/>
    </row>
    <row r="51" spans="5:7" ht="12.75">
      <c r="E51" s="2"/>
      <c r="G51" s="2"/>
    </row>
    <row r="52" ht="12.75">
      <c r="E52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115" spans="7:8" ht="12.75">
      <c r="G115" s="2"/>
      <c r="H115" s="2"/>
    </row>
  </sheetData>
  <mergeCells count="4">
    <mergeCell ref="E33:G33"/>
    <mergeCell ref="E1:G1"/>
    <mergeCell ref="E2:G2"/>
    <mergeCell ref="E3:G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1"/>
  <sheetViews>
    <sheetView tabSelected="1" workbookViewId="0" topLeftCell="B271">
      <selection activeCell="D84" sqref="D84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5.8515625" style="0" customWidth="1"/>
    <col min="4" max="4" width="34.57421875" style="0" customWidth="1"/>
    <col min="5" max="5" width="11.57421875" style="0" customWidth="1"/>
    <col min="6" max="7" width="12.8515625" style="0" customWidth="1"/>
    <col min="8" max="8" width="10.140625" style="0" bestFit="1" customWidth="1"/>
    <col min="9" max="9" width="11.7109375" style="0" bestFit="1" customWidth="1"/>
    <col min="10" max="10" width="10.140625" style="0" bestFit="1" customWidth="1"/>
  </cols>
  <sheetData>
    <row r="1" spans="5:7" ht="18" customHeight="1">
      <c r="E1" s="82" t="s">
        <v>384</v>
      </c>
      <c r="F1" s="82"/>
      <c r="G1" s="82"/>
    </row>
    <row r="2" spans="5:7" ht="11.25" customHeight="1">
      <c r="E2" s="83" t="s">
        <v>337</v>
      </c>
      <c r="F2" s="83"/>
      <c r="G2" s="83"/>
    </row>
    <row r="3" spans="5:7" ht="11.25" customHeight="1">
      <c r="E3" s="83"/>
      <c r="F3" s="83"/>
      <c r="G3" s="83"/>
    </row>
    <row r="4" spans="1:7" ht="15.75" customHeight="1">
      <c r="A4" s="57" t="s">
        <v>383</v>
      </c>
      <c r="B4" s="57"/>
      <c r="C4" s="57"/>
      <c r="D4" s="57"/>
      <c r="E4" s="57"/>
      <c r="F4" s="57"/>
      <c r="G4" s="58"/>
    </row>
    <row r="5" spans="1:6" ht="11.25" customHeight="1">
      <c r="A5" s="53"/>
      <c r="B5" s="53"/>
      <c r="C5" s="53"/>
      <c r="D5" s="53"/>
      <c r="E5" s="53"/>
      <c r="F5" s="53"/>
    </row>
    <row r="6" spans="1:7" ht="38.25" customHeight="1">
      <c r="A6" s="13" t="s">
        <v>0</v>
      </c>
      <c r="B6" s="13" t="s">
        <v>11</v>
      </c>
      <c r="C6" s="14" t="s">
        <v>23</v>
      </c>
      <c r="D6" s="18" t="s">
        <v>24</v>
      </c>
      <c r="E6" s="18" t="s">
        <v>342</v>
      </c>
      <c r="F6" s="18" t="s">
        <v>343</v>
      </c>
      <c r="G6" s="17" t="s">
        <v>350</v>
      </c>
    </row>
    <row r="7" spans="1:7" ht="13.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3">
        <v>7</v>
      </c>
    </row>
    <row r="8" spans="1:7" ht="28.5" customHeight="1">
      <c r="A8" s="65" t="s">
        <v>1</v>
      </c>
      <c r="B8" s="65"/>
      <c r="C8" s="66"/>
      <c r="D8" s="24" t="s">
        <v>60</v>
      </c>
      <c r="E8" s="71">
        <f>E9+E11+E26</f>
        <v>443000</v>
      </c>
      <c r="F8" s="71">
        <f>F9+F11+F26</f>
        <v>20000</v>
      </c>
      <c r="G8" s="71">
        <f>G9+G11+G26</f>
        <v>463000</v>
      </c>
    </row>
    <row r="9" spans="1:7" ht="27" customHeight="1">
      <c r="A9" s="76"/>
      <c r="B9" s="65" t="s">
        <v>301</v>
      </c>
      <c r="C9" s="66"/>
      <c r="D9" s="75" t="s">
        <v>302</v>
      </c>
      <c r="E9" s="71">
        <f>E10</f>
        <v>25000</v>
      </c>
      <c r="F9" s="71">
        <f>F10</f>
        <v>0</v>
      </c>
      <c r="G9" s="71">
        <f>G10</f>
        <v>25000</v>
      </c>
    </row>
    <row r="10" spans="1:7" ht="66.75" customHeight="1">
      <c r="A10" s="64"/>
      <c r="B10" s="64"/>
      <c r="C10" s="64">
        <v>2830</v>
      </c>
      <c r="D10" s="69" t="s">
        <v>193</v>
      </c>
      <c r="E10" s="70">
        <v>25000</v>
      </c>
      <c r="F10" s="70">
        <v>0</v>
      </c>
      <c r="G10" s="72">
        <f>E10+F10</f>
        <v>25000</v>
      </c>
    </row>
    <row r="11" spans="1:7" ht="33" customHeight="1">
      <c r="A11" s="3"/>
      <c r="B11" s="29" t="s">
        <v>109</v>
      </c>
      <c r="C11" s="29"/>
      <c r="D11" s="24" t="s">
        <v>135</v>
      </c>
      <c r="E11" s="33">
        <f>E12+E13+E14+E15+E16+E17+E18+E19+E20+E21+E22+E23+E24+E25</f>
        <v>398000</v>
      </c>
      <c r="F11" s="33">
        <f>F12+F13+F14+F15+F16+F17+F18+F19+F20+F21+F22+F23+F24+F25</f>
        <v>20000</v>
      </c>
      <c r="G11" s="33">
        <f>G12+G13+G14+G15+G16+G17+G18+G19+G20+G21+G22+G23+G24+G25</f>
        <v>418000</v>
      </c>
    </row>
    <row r="12" spans="1:7" ht="24.75" customHeight="1">
      <c r="A12" s="3"/>
      <c r="B12" s="3"/>
      <c r="C12" s="3" t="s">
        <v>124</v>
      </c>
      <c r="D12" s="8" t="s">
        <v>141</v>
      </c>
      <c r="E12" s="4">
        <v>700</v>
      </c>
      <c r="F12" s="4">
        <v>0</v>
      </c>
      <c r="G12" s="36">
        <f aca="true" t="shared" si="0" ref="G12:G62">E12+F12</f>
        <v>700</v>
      </c>
    </row>
    <row r="13" spans="1:7" ht="24.75" customHeight="1">
      <c r="A13" s="3"/>
      <c r="B13" s="3"/>
      <c r="C13" s="3" t="s">
        <v>125</v>
      </c>
      <c r="D13" s="8" t="s">
        <v>142</v>
      </c>
      <c r="E13" s="4">
        <v>77200</v>
      </c>
      <c r="F13" s="4">
        <v>0</v>
      </c>
      <c r="G13" s="36">
        <f t="shared" si="0"/>
        <v>77200</v>
      </c>
    </row>
    <row r="14" spans="1:7" ht="24.75" customHeight="1">
      <c r="A14" s="3"/>
      <c r="B14" s="3"/>
      <c r="C14" s="3" t="s">
        <v>126</v>
      </c>
      <c r="D14" s="8" t="s">
        <v>143</v>
      </c>
      <c r="E14" s="4">
        <v>5300</v>
      </c>
      <c r="F14" s="4">
        <v>0</v>
      </c>
      <c r="G14" s="36">
        <f t="shared" si="0"/>
        <v>5300</v>
      </c>
    </row>
    <row r="15" spans="1:7" ht="24.75" customHeight="1">
      <c r="A15" s="39"/>
      <c r="B15" s="39"/>
      <c r="C15" s="39" t="s">
        <v>127</v>
      </c>
      <c r="D15" s="40" t="s">
        <v>144</v>
      </c>
      <c r="E15" s="9">
        <v>17000</v>
      </c>
      <c r="F15" s="9">
        <v>0</v>
      </c>
      <c r="G15" s="36">
        <f t="shared" si="0"/>
        <v>17000</v>
      </c>
    </row>
    <row r="16" spans="1:7" ht="24.75" customHeight="1">
      <c r="A16" s="3"/>
      <c r="B16" s="3"/>
      <c r="C16" s="3" t="s">
        <v>128</v>
      </c>
      <c r="D16" s="8" t="s">
        <v>145</v>
      </c>
      <c r="E16" s="4">
        <v>12500</v>
      </c>
      <c r="F16" s="4">
        <v>0</v>
      </c>
      <c r="G16" s="36">
        <f t="shared" si="0"/>
        <v>12500</v>
      </c>
    </row>
    <row r="17" spans="1:7" ht="24.75" customHeight="1">
      <c r="A17" s="3"/>
      <c r="B17" s="3"/>
      <c r="C17" s="3" t="s">
        <v>129</v>
      </c>
      <c r="D17" s="8" t="s">
        <v>179</v>
      </c>
      <c r="E17" s="4">
        <v>2100</v>
      </c>
      <c r="F17" s="4">
        <v>0</v>
      </c>
      <c r="G17" s="36">
        <f t="shared" si="0"/>
        <v>2100</v>
      </c>
    </row>
    <row r="18" spans="1:7" ht="24.75" customHeight="1">
      <c r="A18" s="3"/>
      <c r="B18" s="3"/>
      <c r="C18" s="3" t="s">
        <v>122</v>
      </c>
      <c r="D18" s="8" t="s">
        <v>140</v>
      </c>
      <c r="E18" s="4">
        <v>26500</v>
      </c>
      <c r="F18" s="4">
        <v>0</v>
      </c>
      <c r="G18" s="36">
        <f t="shared" si="0"/>
        <v>26500</v>
      </c>
    </row>
    <row r="19" spans="1:7" ht="24.75" customHeight="1">
      <c r="A19" s="3"/>
      <c r="B19" s="3"/>
      <c r="C19" s="3" t="s">
        <v>130</v>
      </c>
      <c r="D19" s="8" t="s">
        <v>146</v>
      </c>
      <c r="E19" s="4">
        <v>200000</v>
      </c>
      <c r="F19" s="4">
        <v>0</v>
      </c>
      <c r="G19" s="36">
        <f t="shared" si="0"/>
        <v>200000</v>
      </c>
    </row>
    <row r="20" spans="1:7" ht="24.75" customHeight="1">
      <c r="A20" s="3"/>
      <c r="B20" s="3"/>
      <c r="C20" s="3" t="s">
        <v>131</v>
      </c>
      <c r="D20" s="8" t="s">
        <v>147</v>
      </c>
      <c r="E20" s="4">
        <v>3000</v>
      </c>
      <c r="F20" s="4">
        <v>0</v>
      </c>
      <c r="G20" s="36">
        <f t="shared" si="0"/>
        <v>3000</v>
      </c>
    </row>
    <row r="21" spans="1:7" ht="24.75" customHeight="1">
      <c r="A21" s="3"/>
      <c r="B21" s="3"/>
      <c r="C21" s="3" t="s">
        <v>132</v>
      </c>
      <c r="D21" s="8" t="s">
        <v>148</v>
      </c>
      <c r="E21" s="4">
        <v>500</v>
      </c>
      <c r="F21" s="4">
        <v>0</v>
      </c>
      <c r="G21" s="36">
        <f t="shared" si="0"/>
        <v>500</v>
      </c>
    </row>
    <row r="22" spans="1:7" ht="24.75" customHeight="1">
      <c r="A22" s="3"/>
      <c r="B22" s="3"/>
      <c r="C22" s="3" t="s">
        <v>120</v>
      </c>
      <c r="D22" s="8" t="s">
        <v>139</v>
      </c>
      <c r="E22" s="4">
        <v>8000</v>
      </c>
      <c r="F22" s="4">
        <v>0</v>
      </c>
      <c r="G22" s="36">
        <f t="shared" si="0"/>
        <v>8000</v>
      </c>
    </row>
    <row r="23" spans="1:7" ht="24.75" customHeight="1">
      <c r="A23" s="3"/>
      <c r="B23" s="3"/>
      <c r="C23" s="3" t="s">
        <v>123</v>
      </c>
      <c r="D23" s="8" t="s">
        <v>165</v>
      </c>
      <c r="E23" s="4">
        <v>42000</v>
      </c>
      <c r="F23" s="4">
        <v>0</v>
      </c>
      <c r="G23" s="36">
        <f t="shared" si="0"/>
        <v>42000</v>
      </c>
    </row>
    <row r="24" spans="1:7" ht="24.75" customHeight="1">
      <c r="A24" s="3"/>
      <c r="B24" s="3"/>
      <c r="C24" s="3" t="s">
        <v>133</v>
      </c>
      <c r="D24" s="8" t="s">
        <v>149</v>
      </c>
      <c r="E24" s="4">
        <v>3200</v>
      </c>
      <c r="F24" s="4">
        <v>0</v>
      </c>
      <c r="G24" s="36">
        <f t="shared" si="0"/>
        <v>3200</v>
      </c>
    </row>
    <row r="25" spans="1:7" ht="33.75" customHeight="1">
      <c r="A25" s="3"/>
      <c r="B25" s="3"/>
      <c r="C25" s="3" t="s">
        <v>118</v>
      </c>
      <c r="D25" s="8" t="s">
        <v>303</v>
      </c>
      <c r="E25" s="4">
        <v>0</v>
      </c>
      <c r="F25" s="4">
        <v>20000</v>
      </c>
      <c r="G25" s="36">
        <f t="shared" si="0"/>
        <v>20000</v>
      </c>
    </row>
    <row r="26" spans="1:7" ht="30.75" customHeight="1">
      <c r="A26" s="3"/>
      <c r="B26" s="29" t="s">
        <v>110</v>
      </c>
      <c r="C26" s="29"/>
      <c r="D26" s="24" t="s">
        <v>136</v>
      </c>
      <c r="E26" s="33">
        <f>E27</f>
        <v>20000</v>
      </c>
      <c r="F26" s="33">
        <f>F27</f>
        <v>0</v>
      </c>
      <c r="G26" s="25">
        <f t="shared" si="0"/>
        <v>20000</v>
      </c>
    </row>
    <row r="27" spans="1:7" ht="45.75" customHeight="1">
      <c r="A27" s="3"/>
      <c r="B27" s="3"/>
      <c r="C27" s="3" t="s">
        <v>121</v>
      </c>
      <c r="D27" s="8" t="s">
        <v>244</v>
      </c>
      <c r="E27" s="4">
        <v>20000</v>
      </c>
      <c r="F27" s="4">
        <v>0</v>
      </c>
      <c r="G27" s="36">
        <f t="shared" si="0"/>
        <v>20000</v>
      </c>
    </row>
    <row r="28" spans="1:7" ht="24.75" customHeight="1">
      <c r="A28" s="29" t="s">
        <v>106</v>
      </c>
      <c r="B28" s="29"/>
      <c r="C28" s="29"/>
      <c r="D28" s="24" t="s">
        <v>134</v>
      </c>
      <c r="E28" s="33">
        <f>E29+E31+E33</f>
        <v>310800</v>
      </c>
      <c r="F28" s="33">
        <f>F29+F31+F33</f>
        <v>3468500</v>
      </c>
      <c r="G28" s="33">
        <f>G29+G31+G33</f>
        <v>3779300</v>
      </c>
    </row>
    <row r="29" spans="1:7" ht="28.5" customHeight="1">
      <c r="A29" s="34"/>
      <c r="B29" s="29" t="s">
        <v>361</v>
      </c>
      <c r="C29" s="29"/>
      <c r="D29" s="24" t="s">
        <v>363</v>
      </c>
      <c r="E29" s="33">
        <f>E30</f>
        <v>80000</v>
      </c>
      <c r="F29" s="33">
        <f>F30</f>
        <v>0</v>
      </c>
      <c r="G29" s="33">
        <f>G30</f>
        <v>80000</v>
      </c>
    </row>
    <row r="30" spans="1:7" ht="70.5" customHeight="1">
      <c r="A30" s="34"/>
      <c r="B30" s="34"/>
      <c r="C30" s="35" t="s">
        <v>362</v>
      </c>
      <c r="D30" s="62" t="s">
        <v>364</v>
      </c>
      <c r="E30" s="60">
        <v>80000</v>
      </c>
      <c r="F30" s="60">
        <v>0</v>
      </c>
      <c r="G30" s="60">
        <f>E30+F30</f>
        <v>80000</v>
      </c>
    </row>
    <row r="31" spans="1:7" ht="26.25" customHeight="1">
      <c r="A31" s="6"/>
      <c r="B31" s="29" t="s">
        <v>217</v>
      </c>
      <c r="C31" s="29"/>
      <c r="D31" s="24" t="s">
        <v>220</v>
      </c>
      <c r="E31" s="33">
        <f>E32</f>
        <v>0</v>
      </c>
      <c r="F31" s="33">
        <f>F32</f>
        <v>75000</v>
      </c>
      <c r="G31" s="25">
        <f t="shared" si="0"/>
        <v>75000</v>
      </c>
    </row>
    <row r="32" spans="1:7" ht="83.25" customHeight="1">
      <c r="A32" s="6"/>
      <c r="B32" s="21"/>
      <c r="C32" s="21" t="s">
        <v>218</v>
      </c>
      <c r="D32" s="8" t="s">
        <v>219</v>
      </c>
      <c r="E32" s="12">
        <v>0</v>
      </c>
      <c r="F32" s="12">
        <v>75000</v>
      </c>
      <c r="G32" s="36">
        <f t="shared" si="0"/>
        <v>75000</v>
      </c>
    </row>
    <row r="33" spans="1:7" ht="32.25" customHeight="1">
      <c r="A33" s="3"/>
      <c r="B33" s="29" t="s">
        <v>111</v>
      </c>
      <c r="C33" s="29"/>
      <c r="D33" s="24" t="s">
        <v>137</v>
      </c>
      <c r="E33" s="33">
        <f>E34+E35+E36+E37+E38+E39+E40+E41+E42+E43+E44+E45+E46+E47+E48</f>
        <v>230800</v>
      </c>
      <c r="F33" s="33">
        <f>F34+F35+F36+F37+F38+F39+F40+F41+F42+F43+F44+F45+F46+F47+F48</f>
        <v>3393500</v>
      </c>
      <c r="G33" s="33">
        <f>G34+G35+G36+G37+G38+G39+G40+G41+G42+G43+G44+G45+G46+G47+G48</f>
        <v>3624300</v>
      </c>
    </row>
    <row r="34" spans="1:7" ht="30.75" customHeight="1">
      <c r="A34" s="3"/>
      <c r="B34" s="3"/>
      <c r="C34" s="3" t="s">
        <v>124</v>
      </c>
      <c r="D34" s="8" t="s">
        <v>141</v>
      </c>
      <c r="E34" s="4">
        <v>500</v>
      </c>
      <c r="F34" s="4">
        <v>0</v>
      </c>
      <c r="G34" s="36">
        <f t="shared" si="0"/>
        <v>500</v>
      </c>
    </row>
    <row r="35" spans="1:7" ht="24.75" customHeight="1">
      <c r="A35" s="3"/>
      <c r="B35" s="3"/>
      <c r="C35" s="3" t="s">
        <v>125</v>
      </c>
      <c r="D35" s="8" t="s">
        <v>142</v>
      </c>
      <c r="E35" s="4">
        <v>94700</v>
      </c>
      <c r="F35" s="4">
        <v>0</v>
      </c>
      <c r="G35" s="36">
        <f t="shared" si="0"/>
        <v>94700</v>
      </c>
    </row>
    <row r="36" spans="1:7" ht="24.75" customHeight="1">
      <c r="A36" s="3"/>
      <c r="B36" s="3"/>
      <c r="C36" s="3" t="s">
        <v>126</v>
      </c>
      <c r="D36" s="8" t="s">
        <v>143</v>
      </c>
      <c r="E36" s="4">
        <v>7600</v>
      </c>
      <c r="F36" s="4">
        <v>0</v>
      </c>
      <c r="G36" s="36">
        <f t="shared" si="0"/>
        <v>7600</v>
      </c>
    </row>
    <row r="37" spans="1:7" ht="24.75" customHeight="1">
      <c r="A37" s="3"/>
      <c r="B37" s="3"/>
      <c r="C37" s="3" t="s">
        <v>128</v>
      </c>
      <c r="D37" s="8" t="s">
        <v>145</v>
      </c>
      <c r="E37" s="4">
        <v>15500</v>
      </c>
      <c r="F37" s="4">
        <v>0</v>
      </c>
      <c r="G37" s="36">
        <f t="shared" si="0"/>
        <v>15500</v>
      </c>
    </row>
    <row r="38" spans="1:7" ht="24.75" customHeight="1">
      <c r="A38" s="3"/>
      <c r="B38" s="3"/>
      <c r="C38" s="3" t="s">
        <v>129</v>
      </c>
      <c r="D38" s="8" t="s">
        <v>179</v>
      </c>
      <c r="E38" s="4">
        <v>2500</v>
      </c>
      <c r="F38" s="4">
        <v>0</v>
      </c>
      <c r="G38" s="36">
        <f t="shared" si="0"/>
        <v>2500</v>
      </c>
    </row>
    <row r="39" spans="1:7" ht="24.75" customHeight="1">
      <c r="A39" s="3"/>
      <c r="B39" s="3"/>
      <c r="C39" s="3" t="s">
        <v>122</v>
      </c>
      <c r="D39" s="8" t="s">
        <v>140</v>
      </c>
      <c r="E39" s="4">
        <v>55300</v>
      </c>
      <c r="F39" s="4">
        <v>0</v>
      </c>
      <c r="G39" s="36">
        <f t="shared" si="0"/>
        <v>55300</v>
      </c>
    </row>
    <row r="40" spans="1:7" ht="24.75" customHeight="1">
      <c r="A40" s="3"/>
      <c r="B40" s="3"/>
      <c r="C40" s="3" t="s">
        <v>131</v>
      </c>
      <c r="D40" s="8" t="s">
        <v>147</v>
      </c>
      <c r="E40" s="4">
        <v>30000</v>
      </c>
      <c r="F40" s="4">
        <v>0</v>
      </c>
      <c r="G40" s="36">
        <f t="shared" si="0"/>
        <v>30000</v>
      </c>
    </row>
    <row r="41" spans="1:7" ht="24.75" customHeight="1">
      <c r="A41" s="3"/>
      <c r="B41" s="3"/>
      <c r="C41" s="3" t="s">
        <v>132</v>
      </c>
      <c r="D41" s="8" t="s">
        <v>148</v>
      </c>
      <c r="E41" s="4">
        <v>500</v>
      </c>
      <c r="F41" s="4">
        <v>0</v>
      </c>
      <c r="G41" s="36">
        <f t="shared" si="0"/>
        <v>500</v>
      </c>
    </row>
    <row r="42" spans="1:7" ht="24.75" customHeight="1">
      <c r="A42" s="3"/>
      <c r="B42" s="3"/>
      <c r="C42" s="3" t="s">
        <v>120</v>
      </c>
      <c r="D42" s="8" t="s">
        <v>139</v>
      </c>
      <c r="E42" s="4">
        <v>21000</v>
      </c>
      <c r="F42" s="4">
        <v>0</v>
      </c>
      <c r="G42" s="36">
        <f t="shared" si="0"/>
        <v>21000</v>
      </c>
    </row>
    <row r="43" spans="1:7" ht="24.75" customHeight="1">
      <c r="A43" s="3"/>
      <c r="B43" s="3"/>
      <c r="C43" s="3" t="s">
        <v>133</v>
      </c>
      <c r="D43" s="8" t="s">
        <v>149</v>
      </c>
      <c r="E43" s="4">
        <v>3200</v>
      </c>
      <c r="F43" s="4">
        <v>0</v>
      </c>
      <c r="G43" s="36">
        <f t="shared" si="0"/>
        <v>3200</v>
      </c>
    </row>
    <row r="44" spans="1:7" ht="43.5" customHeight="1">
      <c r="A44" s="3"/>
      <c r="B44" s="3"/>
      <c r="C44" s="3" t="s">
        <v>118</v>
      </c>
      <c r="D44" s="8" t="s">
        <v>305</v>
      </c>
      <c r="E44" s="4">
        <v>0</v>
      </c>
      <c r="F44" s="4">
        <v>900000</v>
      </c>
      <c r="G44" s="36">
        <f t="shared" si="0"/>
        <v>900000</v>
      </c>
    </row>
    <row r="45" spans="1:7" ht="121.5" customHeight="1">
      <c r="A45" s="3"/>
      <c r="B45" s="3"/>
      <c r="C45" s="3" t="s">
        <v>118</v>
      </c>
      <c r="D45" s="8" t="s">
        <v>365</v>
      </c>
      <c r="E45" s="4">
        <v>0</v>
      </c>
      <c r="F45" s="4">
        <v>1767000</v>
      </c>
      <c r="G45" s="36">
        <f t="shared" si="0"/>
        <v>1767000</v>
      </c>
    </row>
    <row r="46" spans="1:7" ht="56.25" customHeight="1">
      <c r="A46" s="3"/>
      <c r="B46" s="3"/>
      <c r="C46" s="3" t="s">
        <v>366</v>
      </c>
      <c r="D46" s="8" t="s">
        <v>367</v>
      </c>
      <c r="E46" s="4">
        <v>0</v>
      </c>
      <c r="F46" s="4">
        <v>426000</v>
      </c>
      <c r="G46" s="36">
        <f t="shared" si="0"/>
        <v>426000</v>
      </c>
    </row>
    <row r="47" spans="1:7" ht="53.25" customHeight="1">
      <c r="A47" s="3"/>
      <c r="B47" s="3"/>
      <c r="C47" s="3" t="s">
        <v>304</v>
      </c>
      <c r="D47" s="8" t="s">
        <v>367</v>
      </c>
      <c r="E47" s="4">
        <v>0</v>
      </c>
      <c r="F47" s="4">
        <v>290500</v>
      </c>
      <c r="G47" s="36">
        <f t="shared" si="0"/>
        <v>290500</v>
      </c>
    </row>
    <row r="48" spans="1:7" ht="55.5" customHeight="1">
      <c r="A48" s="3"/>
      <c r="B48" s="3"/>
      <c r="C48" s="3" t="s">
        <v>150</v>
      </c>
      <c r="D48" s="8" t="s">
        <v>385</v>
      </c>
      <c r="E48" s="4">
        <v>0</v>
      </c>
      <c r="F48" s="4">
        <v>10000</v>
      </c>
      <c r="G48" s="36">
        <f t="shared" si="0"/>
        <v>10000</v>
      </c>
    </row>
    <row r="49" spans="1:7" ht="24.75" customHeight="1">
      <c r="A49" s="29" t="s">
        <v>4</v>
      </c>
      <c r="B49" s="29"/>
      <c r="C49" s="29"/>
      <c r="D49" s="24" t="s">
        <v>65</v>
      </c>
      <c r="E49" s="33">
        <f>E50</f>
        <v>215000</v>
      </c>
      <c r="F49" s="33">
        <f>F50</f>
        <v>0</v>
      </c>
      <c r="G49" s="33">
        <f>G50</f>
        <v>215000</v>
      </c>
    </row>
    <row r="50" spans="1:7" ht="30" customHeight="1">
      <c r="A50" s="3"/>
      <c r="B50" s="29" t="s">
        <v>14</v>
      </c>
      <c r="C50" s="29"/>
      <c r="D50" s="24" t="s">
        <v>245</v>
      </c>
      <c r="E50" s="33">
        <f>E51+E52+E53+E54+E55+E56+E57+E58+E59+E60+E61+E62</f>
        <v>215000</v>
      </c>
      <c r="F50" s="33">
        <f>F51+F52+F53+F54+F55+F56+F57+F58+F59+F60+F61+F62</f>
        <v>0</v>
      </c>
      <c r="G50" s="33">
        <f>G51+G52+G53+G54+G55+G56+G57+G58+G59+G60+G61+G62</f>
        <v>215000</v>
      </c>
    </row>
    <row r="51" spans="1:7" ht="27.75" customHeight="1">
      <c r="A51" s="3"/>
      <c r="B51" s="3"/>
      <c r="C51" s="3" t="s">
        <v>124</v>
      </c>
      <c r="D51" s="8" t="s">
        <v>141</v>
      </c>
      <c r="E51" s="4">
        <v>300</v>
      </c>
      <c r="F51" s="4">
        <v>0</v>
      </c>
      <c r="G51" s="36">
        <f t="shared" si="0"/>
        <v>300</v>
      </c>
    </row>
    <row r="52" spans="1:7" ht="24.75" customHeight="1">
      <c r="A52" s="3"/>
      <c r="B52" s="3"/>
      <c r="C52" s="3" t="s">
        <v>125</v>
      </c>
      <c r="D52" s="8" t="s">
        <v>142</v>
      </c>
      <c r="E52" s="4">
        <v>19300</v>
      </c>
      <c r="F52" s="4">
        <v>0</v>
      </c>
      <c r="G52" s="36">
        <f t="shared" si="0"/>
        <v>19300</v>
      </c>
    </row>
    <row r="53" spans="1:7" ht="24.75" customHeight="1">
      <c r="A53" s="3"/>
      <c r="B53" s="3"/>
      <c r="C53" s="3" t="s">
        <v>126</v>
      </c>
      <c r="D53" s="8" t="s">
        <v>143</v>
      </c>
      <c r="E53" s="4">
        <v>2100</v>
      </c>
      <c r="F53" s="4">
        <v>0</v>
      </c>
      <c r="G53" s="36">
        <f t="shared" si="0"/>
        <v>2100</v>
      </c>
    </row>
    <row r="54" spans="1:7" ht="24.75" customHeight="1">
      <c r="A54" s="3"/>
      <c r="B54" s="3"/>
      <c r="C54" s="3" t="s">
        <v>128</v>
      </c>
      <c r="D54" s="8" t="s">
        <v>145</v>
      </c>
      <c r="E54" s="4">
        <v>3300</v>
      </c>
      <c r="F54" s="4">
        <v>0</v>
      </c>
      <c r="G54" s="36">
        <f t="shared" si="0"/>
        <v>3300</v>
      </c>
    </row>
    <row r="55" spans="1:7" ht="24.75" customHeight="1">
      <c r="A55" s="3"/>
      <c r="B55" s="3"/>
      <c r="C55" s="3" t="s">
        <v>129</v>
      </c>
      <c r="D55" s="8" t="s">
        <v>179</v>
      </c>
      <c r="E55" s="4">
        <v>600</v>
      </c>
      <c r="F55" s="4">
        <v>0</v>
      </c>
      <c r="G55" s="36">
        <f t="shared" si="0"/>
        <v>600</v>
      </c>
    </row>
    <row r="56" spans="1:7" ht="24.75" customHeight="1">
      <c r="A56" s="3"/>
      <c r="B56" s="3"/>
      <c r="C56" s="3" t="s">
        <v>119</v>
      </c>
      <c r="D56" s="8" t="s">
        <v>138</v>
      </c>
      <c r="E56" s="4">
        <v>1000</v>
      </c>
      <c r="F56" s="4">
        <v>0</v>
      </c>
      <c r="G56" s="36">
        <f t="shared" si="0"/>
        <v>1000</v>
      </c>
    </row>
    <row r="57" spans="1:7" ht="24.75" customHeight="1">
      <c r="A57" s="3"/>
      <c r="B57" s="3"/>
      <c r="C57" s="3" t="s">
        <v>122</v>
      </c>
      <c r="D57" s="8" t="s">
        <v>140</v>
      </c>
      <c r="E57" s="4">
        <v>51300</v>
      </c>
      <c r="F57" s="4">
        <v>0</v>
      </c>
      <c r="G57" s="36">
        <f t="shared" si="0"/>
        <v>51300</v>
      </c>
    </row>
    <row r="58" spans="1:7" ht="24.75" customHeight="1">
      <c r="A58" s="3"/>
      <c r="B58" s="3"/>
      <c r="C58" s="3" t="s">
        <v>130</v>
      </c>
      <c r="D58" s="8" t="s">
        <v>246</v>
      </c>
      <c r="E58" s="4">
        <v>24000</v>
      </c>
      <c r="F58" s="4">
        <v>0</v>
      </c>
      <c r="G58" s="36">
        <f t="shared" si="0"/>
        <v>24000</v>
      </c>
    </row>
    <row r="59" spans="1:7" ht="24.75" customHeight="1">
      <c r="A59" s="3"/>
      <c r="B59" s="3"/>
      <c r="C59" s="3" t="s">
        <v>131</v>
      </c>
      <c r="D59" s="8" t="s">
        <v>147</v>
      </c>
      <c r="E59" s="4">
        <v>50000</v>
      </c>
      <c r="F59" s="4">
        <v>0</v>
      </c>
      <c r="G59" s="36">
        <f t="shared" si="0"/>
        <v>50000</v>
      </c>
    </row>
    <row r="60" spans="1:7" ht="24.75" customHeight="1">
      <c r="A60" s="3"/>
      <c r="B60" s="3"/>
      <c r="C60" s="3" t="s">
        <v>120</v>
      </c>
      <c r="D60" s="8" t="s">
        <v>139</v>
      </c>
      <c r="E60" s="4">
        <v>60000</v>
      </c>
      <c r="F60" s="4">
        <v>0</v>
      </c>
      <c r="G60" s="36">
        <f t="shared" si="0"/>
        <v>60000</v>
      </c>
    </row>
    <row r="61" spans="1:7" ht="24.75" customHeight="1">
      <c r="A61" s="3"/>
      <c r="B61" s="3"/>
      <c r="C61" s="3" t="s">
        <v>123</v>
      </c>
      <c r="D61" s="8" t="s">
        <v>306</v>
      </c>
      <c r="E61" s="4">
        <v>2000</v>
      </c>
      <c r="F61" s="4">
        <v>0</v>
      </c>
      <c r="G61" s="36">
        <f t="shared" si="0"/>
        <v>2000</v>
      </c>
    </row>
    <row r="62" spans="1:7" ht="24.75" customHeight="1">
      <c r="A62" s="3"/>
      <c r="B62" s="3"/>
      <c r="C62" s="3" t="s">
        <v>133</v>
      </c>
      <c r="D62" s="8" t="s">
        <v>149</v>
      </c>
      <c r="E62" s="4">
        <v>1100</v>
      </c>
      <c r="F62" s="4">
        <v>0</v>
      </c>
      <c r="G62" s="36">
        <f t="shared" si="0"/>
        <v>1100</v>
      </c>
    </row>
    <row r="63" spans="1:7" ht="24.75" customHeight="1">
      <c r="A63" s="29" t="s">
        <v>215</v>
      </c>
      <c r="B63" s="29"/>
      <c r="C63" s="29"/>
      <c r="D63" s="24" t="s">
        <v>216</v>
      </c>
      <c r="E63" s="25">
        <f>E64+E66</f>
        <v>62000</v>
      </c>
      <c r="F63" s="25">
        <f>F64+F66</f>
        <v>0</v>
      </c>
      <c r="G63" s="25">
        <f>G64+G66</f>
        <v>62000</v>
      </c>
    </row>
    <row r="64" spans="1:7" ht="31.5" customHeight="1">
      <c r="A64" s="6"/>
      <c r="B64" s="29" t="s">
        <v>307</v>
      </c>
      <c r="C64" s="29"/>
      <c r="D64" s="24" t="s">
        <v>308</v>
      </c>
      <c r="E64" s="25">
        <f>E65</f>
        <v>60000</v>
      </c>
      <c r="F64" s="25">
        <f>F65</f>
        <v>0</v>
      </c>
      <c r="G64" s="25">
        <f>G65</f>
        <v>60000</v>
      </c>
    </row>
    <row r="65" spans="1:7" ht="30.75" customHeight="1">
      <c r="A65" s="3"/>
      <c r="B65" s="3"/>
      <c r="C65" s="3" t="s">
        <v>120</v>
      </c>
      <c r="D65" s="8" t="s">
        <v>139</v>
      </c>
      <c r="E65" s="4">
        <v>60000</v>
      </c>
      <c r="F65" s="4">
        <v>0</v>
      </c>
      <c r="G65" s="36">
        <f>E65+F65</f>
        <v>60000</v>
      </c>
    </row>
    <row r="66" spans="1:7" ht="32.25" customHeight="1">
      <c r="A66" s="3"/>
      <c r="B66" s="29" t="s">
        <v>368</v>
      </c>
      <c r="C66" s="29"/>
      <c r="D66" s="24" t="s">
        <v>369</v>
      </c>
      <c r="E66" s="25">
        <f>E67</f>
        <v>2000</v>
      </c>
      <c r="F66" s="25">
        <f>F67</f>
        <v>0</v>
      </c>
      <c r="G66" s="25">
        <f>G67</f>
        <v>2000</v>
      </c>
    </row>
    <row r="67" spans="1:7" ht="32.25" customHeight="1">
      <c r="A67" s="3"/>
      <c r="B67" s="3"/>
      <c r="C67" s="3" t="s">
        <v>120</v>
      </c>
      <c r="D67" s="8" t="s">
        <v>139</v>
      </c>
      <c r="E67" s="4">
        <v>2000</v>
      </c>
      <c r="F67" s="4">
        <v>0</v>
      </c>
      <c r="G67" s="36">
        <f>E67+F67</f>
        <v>2000</v>
      </c>
    </row>
    <row r="68" spans="1:7" ht="24.75" customHeight="1">
      <c r="A68" s="29" t="s">
        <v>230</v>
      </c>
      <c r="B68" s="29"/>
      <c r="C68" s="29"/>
      <c r="D68" s="24" t="s">
        <v>233</v>
      </c>
      <c r="E68" s="25">
        <f>E69</f>
        <v>0</v>
      </c>
      <c r="F68" s="25">
        <f>F69</f>
        <v>2200</v>
      </c>
      <c r="G68" s="25">
        <f aca="true" t="shared" si="1" ref="G68:G124">E68+F68</f>
        <v>2200</v>
      </c>
    </row>
    <row r="69" spans="1:7" ht="24.75" customHeight="1">
      <c r="A69" s="3"/>
      <c r="B69" s="29" t="s">
        <v>231</v>
      </c>
      <c r="C69" s="29"/>
      <c r="D69" s="24" t="s">
        <v>234</v>
      </c>
      <c r="E69" s="25">
        <f>E70</f>
        <v>0</v>
      </c>
      <c r="F69" s="25">
        <f>F70</f>
        <v>2200</v>
      </c>
      <c r="G69" s="25">
        <f t="shared" si="1"/>
        <v>2200</v>
      </c>
    </row>
    <row r="70" spans="1:7" ht="72.75" customHeight="1">
      <c r="A70" s="3"/>
      <c r="B70" s="3"/>
      <c r="C70" s="3" t="s">
        <v>232</v>
      </c>
      <c r="D70" s="8" t="s">
        <v>235</v>
      </c>
      <c r="E70" s="4">
        <v>0</v>
      </c>
      <c r="F70" s="4">
        <v>2200</v>
      </c>
      <c r="G70" s="36">
        <f t="shared" si="1"/>
        <v>2200</v>
      </c>
    </row>
    <row r="71" spans="1:7" ht="24.75" customHeight="1">
      <c r="A71" s="29" t="s">
        <v>5</v>
      </c>
      <c r="B71" s="29"/>
      <c r="C71" s="29"/>
      <c r="D71" s="24" t="s">
        <v>69</v>
      </c>
      <c r="E71" s="33">
        <f>E72+E83+E86+E90+E112+E115</f>
        <v>2057000</v>
      </c>
      <c r="F71" s="33">
        <f>F72+F83+F86+F90+F112+F115</f>
        <v>90000</v>
      </c>
      <c r="G71" s="33">
        <f>G72+G83+G86+G90+G112+G115</f>
        <v>2147000</v>
      </c>
    </row>
    <row r="72" spans="1:7" ht="24.75" customHeight="1">
      <c r="A72" s="3"/>
      <c r="B72" s="29" t="s">
        <v>15</v>
      </c>
      <c r="C72" s="29"/>
      <c r="D72" s="24" t="s">
        <v>70</v>
      </c>
      <c r="E72" s="33">
        <f>E73+E74+E75+E76+E77+E78+E79+E80+E81+E82</f>
        <v>84000</v>
      </c>
      <c r="F72" s="33">
        <f>F73+F74+F75+F76+F77+F78+F79+F80+F81+F82</f>
        <v>0</v>
      </c>
      <c r="G72" s="33">
        <f>G73+G74+G75+G76+G77+G78+G79+G80+G81+G82</f>
        <v>84000</v>
      </c>
    </row>
    <row r="73" spans="1:7" ht="24.75" customHeight="1">
      <c r="A73" s="3"/>
      <c r="B73" s="3"/>
      <c r="C73" s="3" t="s">
        <v>125</v>
      </c>
      <c r="D73" s="8" t="s">
        <v>283</v>
      </c>
      <c r="E73" s="4">
        <v>50000</v>
      </c>
      <c r="F73" s="4">
        <v>0</v>
      </c>
      <c r="G73" s="36">
        <f t="shared" si="1"/>
        <v>50000</v>
      </c>
    </row>
    <row r="74" spans="1:7" ht="24.75" customHeight="1">
      <c r="A74" s="3"/>
      <c r="B74" s="3"/>
      <c r="C74" s="3" t="s">
        <v>126</v>
      </c>
      <c r="D74" s="8" t="s">
        <v>252</v>
      </c>
      <c r="E74" s="4">
        <v>5900</v>
      </c>
      <c r="F74" s="4">
        <v>0</v>
      </c>
      <c r="G74" s="36">
        <f t="shared" si="1"/>
        <v>5900</v>
      </c>
    </row>
    <row r="75" spans="1:7" ht="24.75" customHeight="1">
      <c r="A75" s="3"/>
      <c r="B75" s="3"/>
      <c r="C75" s="3" t="s">
        <v>128</v>
      </c>
      <c r="D75" s="8" t="s">
        <v>251</v>
      </c>
      <c r="E75" s="4">
        <v>8500</v>
      </c>
      <c r="F75" s="4">
        <v>0</v>
      </c>
      <c r="G75" s="36">
        <f t="shared" si="1"/>
        <v>8500</v>
      </c>
    </row>
    <row r="76" spans="1:7" ht="24.75" customHeight="1">
      <c r="A76" s="3"/>
      <c r="B76" s="3"/>
      <c r="C76" s="3" t="s">
        <v>129</v>
      </c>
      <c r="D76" s="8" t="s">
        <v>253</v>
      </c>
      <c r="E76" s="4">
        <v>1500</v>
      </c>
      <c r="F76" s="4">
        <v>0</v>
      </c>
      <c r="G76" s="36">
        <f t="shared" si="1"/>
        <v>1500</v>
      </c>
    </row>
    <row r="77" spans="1:7" ht="24.75" customHeight="1">
      <c r="A77" s="3"/>
      <c r="B77" s="3"/>
      <c r="C77" s="3" t="s">
        <v>122</v>
      </c>
      <c r="D77" s="8" t="s">
        <v>254</v>
      </c>
      <c r="E77" s="4">
        <v>4350</v>
      </c>
      <c r="F77" s="4">
        <v>0</v>
      </c>
      <c r="G77" s="36">
        <f t="shared" si="1"/>
        <v>4350</v>
      </c>
    </row>
    <row r="78" spans="1:7" ht="24.75" customHeight="1">
      <c r="A78" s="3"/>
      <c r="B78" s="3"/>
      <c r="C78" s="3" t="s">
        <v>120</v>
      </c>
      <c r="D78" s="8" t="s">
        <v>255</v>
      </c>
      <c r="E78" s="4">
        <v>10000</v>
      </c>
      <c r="F78" s="4">
        <v>0</v>
      </c>
      <c r="G78" s="36">
        <f t="shared" si="1"/>
        <v>10000</v>
      </c>
    </row>
    <row r="79" spans="1:7" ht="41.25" customHeight="1">
      <c r="A79" s="3"/>
      <c r="B79" s="3"/>
      <c r="C79" s="3" t="s">
        <v>152</v>
      </c>
      <c r="D79" s="8" t="s">
        <v>284</v>
      </c>
      <c r="E79" s="4">
        <v>1000</v>
      </c>
      <c r="F79" s="4">
        <v>0</v>
      </c>
      <c r="G79" s="36">
        <f t="shared" si="1"/>
        <v>1000</v>
      </c>
    </row>
    <row r="80" spans="1:7" ht="24.75" customHeight="1">
      <c r="A80" s="3"/>
      <c r="B80" s="3"/>
      <c r="C80" s="3" t="s">
        <v>153</v>
      </c>
      <c r="D80" s="8" t="s">
        <v>285</v>
      </c>
      <c r="E80" s="4">
        <v>300</v>
      </c>
      <c r="F80" s="4">
        <v>0</v>
      </c>
      <c r="G80" s="36">
        <f t="shared" si="1"/>
        <v>300</v>
      </c>
    </row>
    <row r="81" spans="1:7" ht="26.25" customHeight="1">
      <c r="A81" s="3"/>
      <c r="B81" s="3"/>
      <c r="C81" s="3" t="s">
        <v>133</v>
      </c>
      <c r="D81" s="8" t="s">
        <v>256</v>
      </c>
      <c r="E81" s="4">
        <v>2150</v>
      </c>
      <c r="F81" s="4">
        <v>0</v>
      </c>
      <c r="G81" s="36">
        <f t="shared" si="1"/>
        <v>2150</v>
      </c>
    </row>
    <row r="82" spans="1:7" ht="42.75" customHeight="1">
      <c r="A82" s="3"/>
      <c r="B82" s="3"/>
      <c r="C82" s="3" t="s">
        <v>154</v>
      </c>
      <c r="D82" s="8" t="s">
        <v>286</v>
      </c>
      <c r="E82" s="4">
        <v>300</v>
      </c>
      <c r="F82" s="4">
        <v>0</v>
      </c>
      <c r="G82" s="36">
        <f t="shared" si="1"/>
        <v>300</v>
      </c>
    </row>
    <row r="83" spans="1:9" ht="27.75" customHeight="1">
      <c r="A83" s="3"/>
      <c r="B83" s="29" t="s">
        <v>222</v>
      </c>
      <c r="C83" s="29"/>
      <c r="D83" s="24" t="s">
        <v>224</v>
      </c>
      <c r="E83" s="33">
        <f>E84+E85</f>
        <v>100000</v>
      </c>
      <c r="F83" s="33">
        <f>F84+F85</f>
        <v>5000</v>
      </c>
      <c r="G83" s="33">
        <f>G84+G85</f>
        <v>105000</v>
      </c>
      <c r="I83" s="42"/>
    </row>
    <row r="84" spans="1:9" ht="68.25" customHeight="1">
      <c r="A84" s="3"/>
      <c r="B84" s="34"/>
      <c r="C84" s="35" t="s">
        <v>362</v>
      </c>
      <c r="D84" s="62" t="s">
        <v>370</v>
      </c>
      <c r="E84" s="60">
        <v>100000</v>
      </c>
      <c r="F84" s="60">
        <v>0</v>
      </c>
      <c r="G84" s="36">
        <f>E84+F84</f>
        <v>100000</v>
      </c>
      <c r="I84" s="42"/>
    </row>
    <row r="85" spans="1:7" ht="69.75" customHeight="1">
      <c r="A85" s="3"/>
      <c r="B85" s="3"/>
      <c r="C85" s="3" t="s">
        <v>223</v>
      </c>
      <c r="D85" s="8" t="s">
        <v>225</v>
      </c>
      <c r="E85" s="4">
        <v>0</v>
      </c>
      <c r="F85" s="4">
        <v>5000</v>
      </c>
      <c r="G85" s="36">
        <f t="shared" si="1"/>
        <v>5000</v>
      </c>
    </row>
    <row r="86" spans="1:7" ht="30" customHeight="1">
      <c r="A86" s="3"/>
      <c r="B86" s="29" t="s">
        <v>112</v>
      </c>
      <c r="C86" s="29"/>
      <c r="D86" s="24" t="s">
        <v>326</v>
      </c>
      <c r="E86" s="33">
        <f>E87+E88+E89</f>
        <v>77000</v>
      </c>
      <c r="F86" s="33">
        <f>F87+F88+F89</f>
        <v>0</v>
      </c>
      <c r="G86" s="25">
        <f t="shared" si="1"/>
        <v>77000</v>
      </c>
    </row>
    <row r="87" spans="1:7" ht="24.75" customHeight="1">
      <c r="A87" s="3"/>
      <c r="B87" s="3"/>
      <c r="C87" s="3" t="s">
        <v>157</v>
      </c>
      <c r="D87" s="8" t="s">
        <v>161</v>
      </c>
      <c r="E87" s="4">
        <v>65000</v>
      </c>
      <c r="F87" s="4">
        <v>0</v>
      </c>
      <c r="G87" s="36">
        <f t="shared" si="1"/>
        <v>65000</v>
      </c>
    </row>
    <row r="88" spans="1:7" ht="24.75" customHeight="1">
      <c r="A88" s="3"/>
      <c r="B88" s="3"/>
      <c r="C88" s="3" t="s">
        <v>122</v>
      </c>
      <c r="D88" s="8" t="s">
        <v>140</v>
      </c>
      <c r="E88" s="4">
        <v>4000</v>
      </c>
      <c r="F88" s="4">
        <v>0</v>
      </c>
      <c r="G88" s="36">
        <f t="shared" si="1"/>
        <v>4000</v>
      </c>
    </row>
    <row r="89" spans="1:7" ht="24.75" customHeight="1">
      <c r="A89" s="3"/>
      <c r="B89" s="3"/>
      <c r="C89" s="3" t="s">
        <v>120</v>
      </c>
      <c r="D89" s="8" t="s">
        <v>139</v>
      </c>
      <c r="E89" s="4">
        <v>8000</v>
      </c>
      <c r="F89" s="4">
        <v>0</v>
      </c>
      <c r="G89" s="36">
        <f t="shared" si="1"/>
        <v>8000</v>
      </c>
    </row>
    <row r="90" spans="1:7" ht="33.75" customHeight="1">
      <c r="A90" s="3"/>
      <c r="B90" s="29" t="s">
        <v>16</v>
      </c>
      <c r="C90" s="29"/>
      <c r="D90" s="24" t="s">
        <v>325</v>
      </c>
      <c r="E90" s="33">
        <f>E91+E92+E93+E94+E95+E96+E97+E98+E99+E100+E101+E102+E103+E104+E105+E106+E107+E108+E109+E110+E111</f>
        <v>1646000</v>
      </c>
      <c r="F90" s="33">
        <f>F91+F92+F93+F94+F95+F96+F97+F98+F99+F100+F101+F102+F103+F104+F105+F106+F107+F108+F109+F110+F111</f>
        <v>85000</v>
      </c>
      <c r="G90" s="33">
        <f>G91+G92+G93+G94+G95+G96+G97+G98+G99+G100+G101+G102+G103+G104+G105+G106+G107+G108+G109+G110+G111</f>
        <v>1731000</v>
      </c>
    </row>
    <row r="91" spans="1:7" ht="24.75" customHeight="1">
      <c r="A91" s="3"/>
      <c r="B91" s="3"/>
      <c r="C91" s="3" t="s">
        <v>124</v>
      </c>
      <c r="D91" s="8" t="s">
        <v>141</v>
      </c>
      <c r="E91" s="4">
        <v>600</v>
      </c>
      <c r="F91" s="4">
        <v>0</v>
      </c>
      <c r="G91" s="36">
        <f t="shared" si="1"/>
        <v>600</v>
      </c>
    </row>
    <row r="92" spans="1:7" ht="24.75" customHeight="1">
      <c r="A92" s="3"/>
      <c r="B92" s="3"/>
      <c r="C92" s="3" t="s">
        <v>125</v>
      </c>
      <c r="D92" s="8" t="s">
        <v>142</v>
      </c>
      <c r="E92" s="4">
        <v>960000</v>
      </c>
      <c r="F92" s="4">
        <v>0</v>
      </c>
      <c r="G92" s="36">
        <f t="shared" si="1"/>
        <v>960000</v>
      </c>
    </row>
    <row r="93" spans="1:7" ht="24.75" customHeight="1">
      <c r="A93" s="3"/>
      <c r="B93" s="3"/>
      <c r="C93" s="3" t="s">
        <v>126</v>
      </c>
      <c r="D93" s="8" t="s">
        <v>143</v>
      </c>
      <c r="E93" s="4">
        <v>70700</v>
      </c>
      <c r="F93" s="4">
        <v>0</v>
      </c>
      <c r="G93" s="36">
        <f t="shared" si="1"/>
        <v>70700</v>
      </c>
    </row>
    <row r="94" spans="1:7" ht="24.75" customHeight="1">
      <c r="A94" s="3"/>
      <c r="B94" s="3"/>
      <c r="C94" s="3" t="s">
        <v>128</v>
      </c>
      <c r="D94" s="8" t="s">
        <v>145</v>
      </c>
      <c r="E94" s="4">
        <v>150000</v>
      </c>
      <c r="F94" s="4">
        <v>0</v>
      </c>
      <c r="G94" s="36">
        <f t="shared" si="1"/>
        <v>150000</v>
      </c>
    </row>
    <row r="95" spans="1:7" ht="24.75" customHeight="1">
      <c r="A95" s="3"/>
      <c r="B95" s="3"/>
      <c r="C95" s="3" t="s">
        <v>129</v>
      </c>
      <c r="D95" s="8" t="s">
        <v>179</v>
      </c>
      <c r="E95" s="4">
        <v>24200</v>
      </c>
      <c r="F95" s="4">
        <v>0</v>
      </c>
      <c r="G95" s="36">
        <f t="shared" si="1"/>
        <v>24200</v>
      </c>
    </row>
    <row r="96" spans="1:7" ht="24.75" customHeight="1">
      <c r="A96" s="3"/>
      <c r="B96" s="3"/>
      <c r="C96" s="3" t="s">
        <v>158</v>
      </c>
      <c r="D96" s="8" t="s">
        <v>162</v>
      </c>
      <c r="E96" s="4">
        <v>19000</v>
      </c>
      <c r="F96" s="4">
        <v>0</v>
      </c>
      <c r="G96" s="36">
        <f t="shared" si="1"/>
        <v>19000</v>
      </c>
    </row>
    <row r="97" spans="1:7" ht="24.75" customHeight="1">
      <c r="A97" s="3"/>
      <c r="B97" s="3"/>
      <c r="C97" s="20" t="s">
        <v>119</v>
      </c>
      <c r="D97" s="19" t="s">
        <v>138</v>
      </c>
      <c r="E97" s="4">
        <v>12000</v>
      </c>
      <c r="F97" s="4">
        <v>0</v>
      </c>
      <c r="G97" s="36">
        <f t="shared" si="1"/>
        <v>12000</v>
      </c>
    </row>
    <row r="98" spans="1:7" ht="24.75" customHeight="1">
      <c r="A98" s="3"/>
      <c r="B98" s="3"/>
      <c r="C98" s="3" t="s">
        <v>122</v>
      </c>
      <c r="D98" s="8" t="s">
        <v>140</v>
      </c>
      <c r="E98" s="4">
        <v>90000</v>
      </c>
      <c r="F98" s="4">
        <v>0</v>
      </c>
      <c r="G98" s="36">
        <f t="shared" si="1"/>
        <v>90000</v>
      </c>
    </row>
    <row r="99" spans="1:7" ht="24.75" customHeight="1">
      <c r="A99" s="3"/>
      <c r="B99" s="3"/>
      <c r="C99" s="3" t="s">
        <v>130</v>
      </c>
      <c r="D99" s="8" t="s">
        <v>246</v>
      </c>
      <c r="E99" s="4">
        <v>25000</v>
      </c>
      <c r="F99" s="4">
        <v>0</v>
      </c>
      <c r="G99" s="36">
        <f t="shared" si="1"/>
        <v>25000</v>
      </c>
    </row>
    <row r="100" spans="1:7" ht="24.75" customHeight="1">
      <c r="A100" s="3"/>
      <c r="B100" s="3"/>
      <c r="C100" s="3" t="s">
        <v>131</v>
      </c>
      <c r="D100" s="8" t="s">
        <v>147</v>
      </c>
      <c r="E100" s="4">
        <v>150000</v>
      </c>
      <c r="F100" s="4">
        <v>0</v>
      </c>
      <c r="G100" s="36">
        <f t="shared" si="1"/>
        <v>150000</v>
      </c>
    </row>
    <row r="101" spans="1:7" ht="24.75" customHeight="1">
      <c r="A101" s="3"/>
      <c r="B101" s="3"/>
      <c r="C101" s="3" t="s">
        <v>132</v>
      </c>
      <c r="D101" s="8" t="s">
        <v>148</v>
      </c>
      <c r="E101" s="4">
        <v>1000</v>
      </c>
      <c r="F101" s="4">
        <v>0</v>
      </c>
      <c r="G101" s="36">
        <f t="shared" si="1"/>
        <v>1000</v>
      </c>
    </row>
    <row r="102" spans="1:7" ht="24.75" customHeight="1">
      <c r="A102" s="3"/>
      <c r="B102" s="3"/>
      <c r="C102" s="3" t="s">
        <v>120</v>
      </c>
      <c r="D102" s="8" t="s">
        <v>139</v>
      </c>
      <c r="E102" s="4">
        <v>74000</v>
      </c>
      <c r="F102" s="4">
        <v>0</v>
      </c>
      <c r="G102" s="36">
        <f t="shared" si="1"/>
        <v>74000</v>
      </c>
    </row>
    <row r="103" spans="1:7" ht="24.75" customHeight="1">
      <c r="A103" s="3"/>
      <c r="B103" s="3"/>
      <c r="C103" s="3" t="s">
        <v>159</v>
      </c>
      <c r="D103" s="8" t="s">
        <v>163</v>
      </c>
      <c r="E103" s="4">
        <v>5000</v>
      </c>
      <c r="F103" s="4">
        <v>0</v>
      </c>
      <c r="G103" s="36">
        <f t="shared" si="1"/>
        <v>5000</v>
      </c>
    </row>
    <row r="104" spans="1:7" ht="43.5" customHeight="1">
      <c r="A104" s="3"/>
      <c r="B104" s="3"/>
      <c r="C104" s="3" t="s">
        <v>160</v>
      </c>
      <c r="D104" s="8" t="s">
        <v>164</v>
      </c>
      <c r="E104" s="4">
        <v>5000</v>
      </c>
      <c r="F104" s="4">
        <v>0</v>
      </c>
      <c r="G104" s="36">
        <f t="shared" si="1"/>
        <v>5000</v>
      </c>
    </row>
    <row r="105" spans="1:7" ht="42" customHeight="1">
      <c r="A105" s="3"/>
      <c r="B105" s="3"/>
      <c r="C105" s="3" t="s">
        <v>152</v>
      </c>
      <c r="D105" s="8" t="s">
        <v>209</v>
      </c>
      <c r="E105" s="4">
        <v>14000</v>
      </c>
      <c r="F105" s="4">
        <v>0</v>
      </c>
      <c r="G105" s="36">
        <f t="shared" si="1"/>
        <v>14000</v>
      </c>
    </row>
    <row r="106" spans="1:7" ht="24.75" customHeight="1">
      <c r="A106" s="3"/>
      <c r="B106" s="3"/>
      <c r="C106" s="3" t="s">
        <v>153</v>
      </c>
      <c r="D106" s="8" t="s">
        <v>155</v>
      </c>
      <c r="E106" s="4">
        <v>3000</v>
      </c>
      <c r="F106" s="4">
        <v>0</v>
      </c>
      <c r="G106" s="36">
        <f t="shared" si="1"/>
        <v>3000</v>
      </c>
    </row>
    <row r="107" spans="1:7" ht="24.75" customHeight="1">
      <c r="A107" s="3"/>
      <c r="B107" s="3"/>
      <c r="C107" s="3" t="s">
        <v>123</v>
      </c>
      <c r="D107" s="8" t="s">
        <v>165</v>
      </c>
      <c r="E107" s="4">
        <v>16000</v>
      </c>
      <c r="F107" s="4">
        <v>0</v>
      </c>
      <c r="G107" s="36">
        <f t="shared" si="1"/>
        <v>16000</v>
      </c>
    </row>
    <row r="108" spans="1:7" ht="24.75" customHeight="1">
      <c r="A108" s="3"/>
      <c r="B108" s="3"/>
      <c r="C108" s="3" t="s">
        <v>133</v>
      </c>
      <c r="D108" s="8" t="s">
        <v>156</v>
      </c>
      <c r="E108" s="4">
        <v>22500</v>
      </c>
      <c r="F108" s="4">
        <v>0</v>
      </c>
      <c r="G108" s="36">
        <f t="shared" si="1"/>
        <v>22500</v>
      </c>
    </row>
    <row r="109" spans="1:7" ht="32.25" customHeight="1">
      <c r="A109" s="3"/>
      <c r="B109" s="3"/>
      <c r="C109" s="3" t="s">
        <v>154</v>
      </c>
      <c r="D109" s="8" t="s">
        <v>166</v>
      </c>
      <c r="E109" s="4">
        <v>4000</v>
      </c>
      <c r="F109" s="4">
        <v>0</v>
      </c>
      <c r="G109" s="36">
        <f t="shared" si="1"/>
        <v>4000</v>
      </c>
    </row>
    <row r="110" spans="1:7" ht="40.5" customHeight="1">
      <c r="A110" s="3"/>
      <c r="B110" s="3"/>
      <c r="C110" s="3" t="s">
        <v>150</v>
      </c>
      <c r="D110" s="8" t="s">
        <v>371</v>
      </c>
      <c r="E110" s="4">
        <v>0</v>
      </c>
      <c r="F110" s="4">
        <v>10000</v>
      </c>
      <c r="G110" s="36">
        <f t="shared" si="1"/>
        <v>10000</v>
      </c>
    </row>
    <row r="111" spans="1:7" ht="40.5" customHeight="1">
      <c r="A111" s="3"/>
      <c r="B111" s="3"/>
      <c r="C111" s="3" t="s">
        <v>150</v>
      </c>
      <c r="D111" s="8" t="s">
        <v>372</v>
      </c>
      <c r="E111" s="4">
        <v>0</v>
      </c>
      <c r="F111" s="4">
        <v>75000</v>
      </c>
      <c r="G111" s="36">
        <f t="shared" si="1"/>
        <v>75000</v>
      </c>
    </row>
    <row r="112" spans="1:7" ht="34.5" customHeight="1">
      <c r="A112" s="3"/>
      <c r="B112" s="29" t="s">
        <v>207</v>
      </c>
      <c r="C112" s="29"/>
      <c r="D112" s="24" t="s">
        <v>208</v>
      </c>
      <c r="E112" s="33">
        <f>E113+E114</f>
        <v>42000</v>
      </c>
      <c r="F112" s="33">
        <f>F113+F114</f>
        <v>0</v>
      </c>
      <c r="G112" s="33">
        <f>G113+G114</f>
        <v>42000</v>
      </c>
    </row>
    <row r="113" spans="1:7" ht="24.75" customHeight="1">
      <c r="A113" s="3"/>
      <c r="B113" s="3"/>
      <c r="C113" s="3" t="s">
        <v>122</v>
      </c>
      <c r="D113" s="8" t="s">
        <v>140</v>
      </c>
      <c r="E113" s="4">
        <v>20000</v>
      </c>
      <c r="F113" s="4">
        <v>0</v>
      </c>
      <c r="G113" s="36">
        <f t="shared" si="1"/>
        <v>20000</v>
      </c>
    </row>
    <row r="114" spans="1:7" ht="28.5" customHeight="1">
      <c r="A114" s="3"/>
      <c r="B114" s="3"/>
      <c r="C114" s="3" t="s">
        <v>120</v>
      </c>
      <c r="D114" s="8" t="s">
        <v>139</v>
      </c>
      <c r="E114" s="9">
        <v>22000</v>
      </c>
      <c r="F114" s="9">
        <v>0</v>
      </c>
      <c r="G114" s="36">
        <f t="shared" si="1"/>
        <v>22000</v>
      </c>
    </row>
    <row r="115" spans="1:7" ht="27" customHeight="1">
      <c r="A115" s="3"/>
      <c r="B115" s="29" t="s">
        <v>221</v>
      </c>
      <c r="C115" s="29"/>
      <c r="D115" s="24" t="s">
        <v>59</v>
      </c>
      <c r="E115" s="33">
        <f>E116+E117+E118+E119+E120</f>
        <v>108000</v>
      </c>
      <c r="F115" s="33">
        <f>F116+F117+F118+F119+F120</f>
        <v>0</v>
      </c>
      <c r="G115" s="33">
        <f>G116+G117+G118+G119+G120</f>
        <v>108000</v>
      </c>
    </row>
    <row r="116" spans="1:7" ht="24.75" customHeight="1">
      <c r="A116" s="3"/>
      <c r="B116" s="34"/>
      <c r="C116" s="35" t="s">
        <v>157</v>
      </c>
      <c r="D116" s="62" t="s">
        <v>161</v>
      </c>
      <c r="E116" s="60">
        <v>86000</v>
      </c>
      <c r="F116" s="60">
        <v>0</v>
      </c>
      <c r="G116" s="36">
        <f>E116+F116</f>
        <v>86000</v>
      </c>
    </row>
    <row r="117" spans="1:7" ht="24.75" customHeight="1">
      <c r="A117" s="3"/>
      <c r="B117" s="34"/>
      <c r="C117" s="35" t="s">
        <v>119</v>
      </c>
      <c r="D117" s="62" t="s">
        <v>373</v>
      </c>
      <c r="E117" s="60">
        <v>1000</v>
      </c>
      <c r="F117" s="60">
        <v>0</v>
      </c>
      <c r="G117" s="36">
        <f>E117+F117</f>
        <v>1000</v>
      </c>
    </row>
    <row r="118" spans="1:7" ht="24.75" customHeight="1">
      <c r="A118" s="3"/>
      <c r="B118" s="3"/>
      <c r="C118" s="3" t="s">
        <v>122</v>
      </c>
      <c r="D118" s="8" t="s">
        <v>140</v>
      </c>
      <c r="E118" s="4">
        <v>10900</v>
      </c>
      <c r="F118" s="4">
        <v>0</v>
      </c>
      <c r="G118" s="36">
        <f t="shared" si="1"/>
        <v>10900</v>
      </c>
    </row>
    <row r="119" spans="1:7" ht="24.75" customHeight="1">
      <c r="A119" s="3"/>
      <c r="B119" s="3"/>
      <c r="C119" s="3" t="s">
        <v>120</v>
      </c>
      <c r="D119" s="8" t="s">
        <v>139</v>
      </c>
      <c r="E119" s="4">
        <v>10000</v>
      </c>
      <c r="F119" s="4">
        <v>0</v>
      </c>
      <c r="G119" s="36">
        <f t="shared" si="1"/>
        <v>10000</v>
      </c>
    </row>
    <row r="120" spans="1:7" ht="24.75" customHeight="1">
      <c r="A120" s="3"/>
      <c r="B120" s="3"/>
      <c r="C120" s="3" t="s">
        <v>123</v>
      </c>
      <c r="D120" s="8" t="s">
        <v>165</v>
      </c>
      <c r="E120" s="4">
        <v>100</v>
      </c>
      <c r="F120" s="4">
        <v>0</v>
      </c>
      <c r="G120" s="36">
        <f t="shared" si="1"/>
        <v>100</v>
      </c>
    </row>
    <row r="121" spans="1:7" ht="43.5" customHeight="1">
      <c r="A121" s="29" t="s">
        <v>6</v>
      </c>
      <c r="B121" s="29"/>
      <c r="C121" s="29"/>
      <c r="D121" s="24" t="s">
        <v>194</v>
      </c>
      <c r="E121" s="33">
        <f>E122</f>
        <v>1101</v>
      </c>
      <c r="F121" s="33">
        <f>F122</f>
        <v>0</v>
      </c>
      <c r="G121" s="33">
        <f>G122</f>
        <v>1101</v>
      </c>
    </row>
    <row r="122" spans="1:7" ht="33.75" customHeight="1">
      <c r="A122" s="3"/>
      <c r="B122" s="29" t="s">
        <v>17</v>
      </c>
      <c r="C122" s="29"/>
      <c r="D122" s="24" t="s">
        <v>85</v>
      </c>
      <c r="E122" s="33">
        <f>E123+E124</f>
        <v>1101</v>
      </c>
      <c r="F122" s="33">
        <f>F123+F124</f>
        <v>0</v>
      </c>
      <c r="G122" s="33">
        <f>G123+G124</f>
        <v>1101</v>
      </c>
    </row>
    <row r="123" spans="1:7" ht="30.75" customHeight="1">
      <c r="A123" s="3"/>
      <c r="B123" s="3"/>
      <c r="C123" s="3" t="s">
        <v>122</v>
      </c>
      <c r="D123" s="8" t="s">
        <v>254</v>
      </c>
      <c r="E123" s="4">
        <v>1001</v>
      </c>
      <c r="F123" s="4">
        <v>0</v>
      </c>
      <c r="G123" s="36">
        <f t="shared" si="1"/>
        <v>1001</v>
      </c>
    </row>
    <row r="124" spans="1:7" ht="30.75" customHeight="1">
      <c r="A124" s="3"/>
      <c r="B124" s="3"/>
      <c r="C124" s="3" t="s">
        <v>120</v>
      </c>
      <c r="D124" s="8" t="s">
        <v>255</v>
      </c>
      <c r="E124" s="4">
        <v>100</v>
      </c>
      <c r="F124" s="4">
        <v>0</v>
      </c>
      <c r="G124" s="36">
        <f t="shared" si="1"/>
        <v>100</v>
      </c>
    </row>
    <row r="125" spans="1:7" ht="24.75" customHeight="1">
      <c r="A125" s="29" t="s">
        <v>107</v>
      </c>
      <c r="B125" s="29"/>
      <c r="C125" s="29"/>
      <c r="D125" s="24" t="s">
        <v>195</v>
      </c>
      <c r="E125" s="33">
        <f>E126+E128</f>
        <v>197000</v>
      </c>
      <c r="F125" s="33">
        <f>F126+F128</f>
        <v>0</v>
      </c>
      <c r="G125" s="25">
        <f aca="true" t="shared" si="2" ref="G125:G156">E125+F125</f>
        <v>197000</v>
      </c>
    </row>
    <row r="126" spans="1:7" ht="24.75" customHeight="1">
      <c r="A126" s="3"/>
      <c r="B126" s="29" t="s">
        <v>117</v>
      </c>
      <c r="C126" s="29"/>
      <c r="D126" s="24" t="s">
        <v>169</v>
      </c>
      <c r="E126" s="33">
        <f>E127</f>
        <v>40000</v>
      </c>
      <c r="F126" s="33">
        <f>F127</f>
        <v>0</v>
      </c>
      <c r="G126" s="33">
        <f>G127</f>
        <v>40000</v>
      </c>
    </row>
    <row r="127" spans="1:7" ht="27.75" customHeight="1">
      <c r="A127" s="3"/>
      <c r="B127" s="34"/>
      <c r="C127" s="35" t="s">
        <v>374</v>
      </c>
      <c r="D127" s="62" t="s">
        <v>375</v>
      </c>
      <c r="E127" s="60">
        <v>40000</v>
      </c>
      <c r="F127" s="60">
        <v>0</v>
      </c>
      <c r="G127" s="36">
        <f>E127+F127</f>
        <v>40000</v>
      </c>
    </row>
    <row r="128" spans="1:7" ht="24.75" customHeight="1">
      <c r="A128" s="3"/>
      <c r="B128" s="29" t="s">
        <v>113</v>
      </c>
      <c r="C128" s="29"/>
      <c r="D128" s="24" t="s">
        <v>170</v>
      </c>
      <c r="E128" s="33">
        <f>E129+E130+E131+E132+E133+E134+E135+E136+E137+E138+E139+E140+E141+E142+E143</f>
        <v>157000</v>
      </c>
      <c r="F128" s="33">
        <f>F129+F130+F131+F132+F133+F134+F135+F136+F137+F138+F139+F140+F141+F142+F143</f>
        <v>0</v>
      </c>
      <c r="G128" s="25">
        <f t="shared" si="2"/>
        <v>157000</v>
      </c>
    </row>
    <row r="129" spans="1:7" ht="29.25" customHeight="1">
      <c r="A129" s="39"/>
      <c r="B129" s="34"/>
      <c r="C129" s="35" t="s">
        <v>124</v>
      </c>
      <c r="D129" s="40" t="s">
        <v>161</v>
      </c>
      <c r="E129" s="36">
        <v>15000</v>
      </c>
      <c r="F129" s="36">
        <v>0</v>
      </c>
      <c r="G129" s="36">
        <f t="shared" si="2"/>
        <v>15000</v>
      </c>
    </row>
    <row r="130" spans="1:7" ht="24.75" customHeight="1">
      <c r="A130" s="3"/>
      <c r="B130" s="3"/>
      <c r="C130" s="3" t="s">
        <v>125</v>
      </c>
      <c r="D130" s="8" t="s">
        <v>142</v>
      </c>
      <c r="E130" s="4">
        <v>41400</v>
      </c>
      <c r="F130" s="4">
        <v>0</v>
      </c>
      <c r="G130" s="36">
        <f t="shared" si="2"/>
        <v>41400</v>
      </c>
    </row>
    <row r="131" spans="1:7" ht="24.75" customHeight="1">
      <c r="A131" s="3"/>
      <c r="B131" s="3"/>
      <c r="C131" s="3" t="s">
        <v>126</v>
      </c>
      <c r="D131" s="8" t="s">
        <v>143</v>
      </c>
      <c r="E131" s="4">
        <v>2900</v>
      </c>
      <c r="F131" s="4">
        <v>0</v>
      </c>
      <c r="G131" s="36">
        <f t="shared" si="2"/>
        <v>2900</v>
      </c>
    </row>
    <row r="132" spans="1:7" ht="24.75" customHeight="1">
      <c r="A132" s="3"/>
      <c r="B132" s="3"/>
      <c r="C132" s="3" t="s">
        <v>128</v>
      </c>
      <c r="D132" s="8" t="s">
        <v>145</v>
      </c>
      <c r="E132" s="4">
        <v>6700</v>
      </c>
      <c r="F132" s="4">
        <v>0</v>
      </c>
      <c r="G132" s="36">
        <f t="shared" si="2"/>
        <v>6700</v>
      </c>
    </row>
    <row r="133" spans="1:7" ht="24.75" customHeight="1">
      <c r="A133" s="3"/>
      <c r="B133" s="3"/>
      <c r="C133" s="3" t="s">
        <v>129</v>
      </c>
      <c r="D133" s="8" t="s">
        <v>179</v>
      </c>
      <c r="E133" s="4">
        <v>1100</v>
      </c>
      <c r="F133" s="4">
        <v>0</v>
      </c>
      <c r="G133" s="36">
        <f t="shared" si="2"/>
        <v>1100</v>
      </c>
    </row>
    <row r="134" spans="1:7" ht="24.75" customHeight="1">
      <c r="A134" s="3"/>
      <c r="B134" s="3"/>
      <c r="C134" s="3" t="s">
        <v>119</v>
      </c>
      <c r="D134" s="8" t="s">
        <v>138</v>
      </c>
      <c r="E134" s="4">
        <v>6000</v>
      </c>
      <c r="F134" s="4">
        <v>0</v>
      </c>
      <c r="G134" s="36">
        <f t="shared" si="2"/>
        <v>6000</v>
      </c>
    </row>
    <row r="135" spans="1:7" ht="24.75" customHeight="1">
      <c r="A135" s="3"/>
      <c r="B135" s="3"/>
      <c r="C135" s="3" t="s">
        <v>122</v>
      </c>
      <c r="D135" s="8" t="s">
        <v>140</v>
      </c>
      <c r="E135" s="4">
        <v>36000</v>
      </c>
      <c r="F135" s="4">
        <v>0</v>
      </c>
      <c r="G135" s="36">
        <f t="shared" si="2"/>
        <v>36000</v>
      </c>
    </row>
    <row r="136" spans="1:7" ht="24.75" customHeight="1">
      <c r="A136" s="3"/>
      <c r="B136" s="3"/>
      <c r="C136" s="3" t="s">
        <v>130</v>
      </c>
      <c r="D136" s="8" t="s">
        <v>246</v>
      </c>
      <c r="E136" s="4">
        <v>19000</v>
      </c>
      <c r="F136" s="4">
        <v>0</v>
      </c>
      <c r="G136" s="36">
        <f t="shared" si="2"/>
        <v>19000</v>
      </c>
    </row>
    <row r="137" spans="1:7" ht="24.75" customHeight="1">
      <c r="A137" s="3"/>
      <c r="B137" s="3"/>
      <c r="C137" s="3" t="s">
        <v>131</v>
      </c>
      <c r="D137" s="8" t="s">
        <v>147</v>
      </c>
      <c r="E137" s="4">
        <v>6000</v>
      </c>
      <c r="F137" s="4">
        <v>0</v>
      </c>
      <c r="G137" s="36">
        <f t="shared" si="2"/>
        <v>6000</v>
      </c>
    </row>
    <row r="138" spans="1:7" ht="24.75" customHeight="1">
      <c r="A138" s="3"/>
      <c r="B138" s="3"/>
      <c r="C138" s="3" t="s">
        <v>132</v>
      </c>
      <c r="D138" s="8" t="s">
        <v>148</v>
      </c>
      <c r="E138" s="4">
        <v>800</v>
      </c>
      <c r="F138" s="4">
        <v>0</v>
      </c>
      <c r="G138" s="36">
        <f t="shared" si="2"/>
        <v>800</v>
      </c>
    </row>
    <row r="139" spans="1:7" ht="24.75" customHeight="1">
      <c r="A139" s="3"/>
      <c r="B139" s="3"/>
      <c r="C139" s="3" t="s">
        <v>120</v>
      </c>
      <c r="D139" s="8" t="s">
        <v>139</v>
      </c>
      <c r="E139" s="4">
        <v>13000</v>
      </c>
      <c r="F139" s="4">
        <v>0</v>
      </c>
      <c r="G139" s="36">
        <f t="shared" si="2"/>
        <v>13000</v>
      </c>
    </row>
    <row r="140" spans="1:7" ht="40.5" customHeight="1">
      <c r="A140" s="3"/>
      <c r="B140" s="3"/>
      <c r="C140" s="3" t="s">
        <v>152</v>
      </c>
      <c r="D140" s="8" t="s">
        <v>209</v>
      </c>
      <c r="E140" s="4">
        <v>900</v>
      </c>
      <c r="F140" s="4">
        <v>0</v>
      </c>
      <c r="G140" s="36">
        <f t="shared" si="2"/>
        <v>900</v>
      </c>
    </row>
    <row r="141" spans="1:7" ht="24.75" customHeight="1">
      <c r="A141" s="3"/>
      <c r="B141" s="3"/>
      <c r="C141" s="3" t="s">
        <v>153</v>
      </c>
      <c r="D141" s="8" t="s">
        <v>155</v>
      </c>
      <c r="E141" s="4">
        <v>400</v>
      </c>
      <c r="F141" s="4">
        <v>0</v>
      </c>
      <c r="G141" s="36">
        <f t="shared" si="2"/>
        <v>400</v>
      </c>
    </row>
    <row r="142" spans="1:7" ht="24.75" customHeight="1">
      <c r="A142" s="3"/>
      <c r="B142" s="3"/>
      <c r="C142" s="3" t="s">
        <v>123</v>
      </c>
      <c r="D142" s="8" t="s">
        <v>165</v>
      </c>
      <c r="E142" s="4">
        <v>6000</v>
      </c>
      <c r="F142" s="4">
        <v>0</v>
      </c>
      <c r="G142" s="36">
        <f t="shared" si="2"/>
        <v>6000</v>
      </c>
    </row>
    <row r="143" spans="1:9" ht="24.75" customHeight="1">
      <c r="A143" s="3"/>
      <c r="B143" s="3"/>
      <c r="C143" s="3" t="s">
        <v>133</v>
      </c>
      <c r="D143" s="8" t="s">
        <v>156</v>
      </c>
      <c r="E143" s="4">
        <v>1800</v>
      </c>
      <c r="F143" s="4">
        <v>0</v>
      </c>
      <c r="G143" s="36">
        <f t="shared" si="2"/>
        <v>1800</v>
      </c>
      <c r="I143" s="42"/>
    </row>
    <row r="144" spans="1:7" ht="63.75" customHeight="1">
      <c r="A144" s="29" t="s">
        <v>7</v>
      </c>
      <c r="B144" s="29"/>
      <c r="C144" s="29"/>
      <c r="D144" s="24" t="s">
        <v>171</v>
      </c>
      <c r="E144" s="33">
        <f>E145</f>
        <v>46000</v>
      </c>
      <c r="F144" s="33">
        <f>F145</f>
        <v>0</v>
      </c>
      <c r="G144" s="25">
        <f t="shared" si="2"/>
        <v>46000</v>
      </c>
    </row>
    <row r="145" spans="1:7" ht="42.75" customHeight="1">
      <c r="A145" s="3"/>
      <c r="B145" s="29" t="s">
        <v>114</v>
      </c>
      <c r="C145" s="29"/>
      <c r="D145" s="24" t="s">
        <v>172</v>
      </c>
      <c r="E145" s="33">
        <f>E146+E147+E148+E149+E150</f>
        <v>46000</v>
      </c>
      <c r="F145" s="33">
        <f>F146+F147+F148+F149+F150</f>
        <v>0</v>
      </c>
      <c r="G145" s="33">
        <f>G146+G147+G148+G149+G150</f>
        <v>46000</v>
      </c>
    </row>
    <row r="146" spans="1:7" ht="24.75" customHeight="1">
      <c r="A146" s="39"/>
      <c r="B146" s="39"/>
      <c r="C146" s="39" t="s">
        <v>127</v>
      </c>
      <c r="D146" s="40" t="s">
        <v>144</v>
      </c>
      <c r="E146" s="9">
        <v>40000</v>
      </c>
      <c r="F146" s="9">
        <v>0</v>
      </c>
      <c r="G146" s="36">
        <f t="shared" si="2"/>
        <v>40000</v>
      </c>
    </row>
    <row r="147" spans="1:7" ht="24.75" customHeight="1">
      <c r="A147" s="3"/>
      <c r="B147" s="3"/>
      <c r="C147" s="3" t="s">
        <v>122</v>
      </c>
      <c r="D147" s="8" t="s">
        <v>140</v>
      </c>
      <c r="E147" s="4">
        <v>4100</v>
      </c>
      <c r="F147" s="4">
        <v>0</v>
      </c>
      <c r="G147" s="36">
        <f t="shared" si="2"/>
        <v>4100</v>
      </c>
    </row>
    <row r="148" spans="1:7" ht="24.75" customHeight="1">
      <c r="A148" s="3"/>
      <c r="B148" s="3"/>
      <c r="C148" s="3" t="s">
        <v>120</v>
      </c>
      <c r="D148" s="8" t="s">
        <v>139</v>
      </c>
      <c r="E148" s="4">
        <v>1000</v>
      </c>
      <c r="F148" s="4">
        <v>0</v>
      </c>
      <c r="G148" s="36">
        <f t="shared" si="2"/>
        <v>1000</v>
      </c>
    </row>
    <row r="149" spans="1:7" ht="24.75" customHeight="1">
      <c r="A149" s="3"/>
      <c r="B149" s="3"/>
      <c r="C149" s="3" t="s">
        <v>153</v>
      </c>
      <c r="D149" s="8" t="s">
        <v>155</v>
      </c>
      <c r="E149" s="4">
        <v>500</v>
      </c>
      <c r="F149" s="4">
        <v>0</v>
      </c>
      <c r="G149" s="36">
        <f t="shared" si="2"/>
        <v>500</v>
      </c>
    </row>
    <row r="150" spans="1:7" ht="24.75" customHeight="1">
      <c r="A150" s="3"/>
      <c r="B150" s="3"/>
      <c r="C150" s="3" t="s">
        <v>123</v>
      </c>
      <c r="D150" s="8" t="s">
        <v>165</v>
      </c>
      <c r="E150" s="4">
        <v>400</v>
      </c>
      <c r="F150" s="4">
        <v>0</v>
      </c>
      <c r="G150" s="36">
        <f t="shared" si="2"/>
        <v>400</v>
      </c>
    </row>
    <row r="151" spans="1:7" ht="24.75" customHeight="1">
      <c r="A151" s="29" t="s">
        <v>108</v>
      </c>
      <c r="B151" s="29"/>
      <c r="C151" s="29"/>
      <c r="D151" s="24" t="s">
        <v>173</v>
      </c>
      <c r="E151" s="33">
        <f>E152</f>
        <v>40000</v>
      </c>
      <c r="F151" s="33">
        <f>F152</f>
        <v>0</v>
      </c>
      <c r="G151" s="25">
        <f t="shared" si="2"/>
        <v>40000</v>
      </c>
    </row>
    <row r="152" spans="1:7" ht="43.5" customHeight="1">
      <c r="A152" s="3"/>
      <c r="B152" s="29" t="s">
        <v>115</v>
      </c>
      <c r="C152" s="29"/>
      <c r="D152" s="24" t="s">
        <v>247</v>
      </c>
      <c r="E152" s="33">
        <f>E153</f>
        <v>40000</v>
      </c>
      <c r="F152" s="33">
        <f>F153</f>
        <v>0</v>
      </c>
      <c r="G152" s="25">
        <f t="shared" si="2"/>
        <v>40000</v>
      </c>
    </row>
    <row r="153" spans="1:7" ht="45.75" customHeight="1">
      <c r="A153" s="3"/>
      <c r="B153" s="3"/>
      <c r="C153" s="3" t="s">
        <v>167</v>
      </c>
      <c r="D153" s="8" t="s">
        <v>236</v>
      </c>
      <c r="E153" s="4">
        <v>40000</v>
      </c>
      <c r="F153" s="4">
        <v>0</v>
      </c>
      <c r="G153" s="36">
        <f t="shared" si="2"/>
        <v>40000</v>
      </c>
    </row>
    <row r="154" spans="1:7" ht="24.75" customHeight="1">
      <c r="A154" s="29" t="s">
        <v>8</v>
      </c>
      <c r="B154" s="29"/>
      <c r="C154" s="29"/>
      <c r="D154" s="24" t="s">
        <v>78</v>
      </c>
      <c r="E154" s="33">
        <f>E155</f>
        <v>100000</v>
      </c>
      <c r="F154" s="33">
        <f>F155</f>
        <v>0</v>
      </c>
      <c r="G154" s="25">
        <f t="shared" si="2"/>
        <v>100000</v>
      </c>
    </row>
    <row r="155" spans="1:7" ht="24.75" customHeight="1">
      <c r="A155" s="3"/>
      <c r="B155" s="29" t="s">
        <v>116</v>
      </c>
      <c r="C155" s="29"/>
      <c r="D155" s="24" t="s">
        <v>174</v>
      </c>
      <c r="E155" s="33">
        <f>E156</f>
        <v>100000</v>
      </c>
      <c r="F155" s="33">
        <f>F156</f>
        <v>0</v>
      </c>
      <c r="G155" s="25">
        <f t="shared" si="2"/>
        <v>100000</v>
      </c>
    </row>
    <row r="156" spans="1:7" ht="24.75" customHeight="1">
      <c r="A156" s="3"/>
      <c r="B156" s="3"/>
      <c r="C156" s="3" t="s">
        <v>168</v>
      </c>
      <c r="D156" s="8" t="s">
        <v>212</v>
      </c>
      <c r="E156" s="4">
        <v>100000</v>
      </c>
      <c r="F156" s="4">
        <v>0</v>
      </c>
      <c r="G156" s="36">
        <f t="shared" si="2"/>
        <v>100000</v>
      </c>
    </row>
    <row r="157" spans="1:7" ht="24.75" customHeight="1">
      <c r="A157" s="29" t="s">
        <v>9</v>
      </c>
      <c r="B157" s="29"/>
      <c r="C157" s="29"/>
      <c r="D157" s="24" t="s">
        <v>79</v>
      </c>
      <c r="E157" s="33">
        <f>E158+E162</f>
        <v>383000</v>
      </c>
      <c r="F157" s="33">
        <f>F158+F162</f>
        <v>0</v>
      </c>
      <c r="G157" s="33">
        <f>G158+G162</f>
        <v>383000</v>
      </c>
    </row>
    <row r="158" spans="1:7" ht="24.75" customHeight="1">
      <c r="A158" s="5"/>
      <c r="B158" s="30">
        <v>80113</v>
      </c>
      <c r="C158" s="30"/>
      <c r="D158" s="27" t="s">
        <v>177</v>
      </c>
      <c r="E158" s="25">
        <f>E159+E160+E161</f>
        <v>382000</v>
      </c>
      <c r="F158" s="25">
        <f>F159+F160+F161</f>
        <v>0</v>
      </c>
      <c r="G158" s="25">
        <f>E158+F158</f>
        <v>382000</v>
      </c>
    </row>
    <row r="159" spans="1:7" ht="24.75" customHeight="1">
      <c r="A159" s="5"/>
      <c r="B159" s="5"/>
      <c r="C159" s="5">
        <v>4210</v>
      </c>
      <c r="D159" s="8" t="s">
        <v>140</v>
      </c>
      <c r="E159" s="4">
        <v>4000</v>
      </c>
      <c r="F159" s="4">
        <v>0</v>
      </c>
      <c r="G159" s="36">
        <f>E159+F159</f>
        <v>4000</v>
      </c>
    </row>
    <row r="160" spans="1:7" ht="24.75" customHeight="1">
      <c r="A160" s="5"/>
      <c r="B160" s="5"/>
      <c r="C160" s="5">
        <v>4300</v>
      </c>
      <c r="D160" s="8" t="s">
        <v>139</v>
      </c>
      <c r="E160" s="4">
        <v>375000</v>
      </c>
      <c r="F160" s="4">
        <v>0</v>
      </c>
      <c r="G160" s="36">
        <f>E160+F160</f>
        <v>375000</v>
      </c>
    </row>
    <row r="161" spans="1:7" ht="24.75" customHeight="1">
      <c r="A161" s="5"/>
      <c r="B161" s="5"/>
      <c r="C161" s="5">
        <v>4430</v>
      </c>
      <c r="D161" s="8" t="s">
        <v>165</v>
      </c>
      <c r="E161" s="4">
        <v>3000</v>
      </c>
      <c r="F161" s="4">
        <v>0</v>
      </c>
      <c r="G161" s="36">
        <f>E161+F161</f>
        <v>3000</v>
      </c>
    </row>
    <row r="162" spans="1:7" ht="24.75" customHeight="1">
      <c r="A162" s="5"/>
      <c r="B162" s="30">
        <v>80195</v>
      </c>
      <c r="C162" s="30"/>
      <c r="D162" s="27" t="s">
        <v>59</v>
      </c>
      <c r="E162" s="25">
        <f>E163</f>
        <v>1000</v>
      </c>
      <c r="F162" s="25">
        <f>F163</f>
        <v>0</v>
      </c>
      <c r="G162" s="25">
        <f>G163</f>
        <v>1000</v>
      </c>
    </row>
    <row r="163" spans="1:7" ht="29.25" customHeight="1">
      <c r="A163" s="5"/>
      <c r="B163" s="37"/>
      <c r="C163" s="38">
        <v>3020</v>
      </c>
      <c r="D163" s="8" t="s">
        <v>141</v>
      </c>
      <c r="E163" s="36">
        <v>1000</v>
      </c>
      <c r="F163" s="36">
        <v>0</v>
      </c>
      <c r="G163" s="36">
        <v>1000</v>
      </c>
    </row>
    <row r="164" spans="1:7" ht="24.75" customHeight="1">
      <c r="A164" s="30">
        <v>851</v>
      </c>
      <c r="B164" s="30"/>
      <c r="C164" s="30"/>
      <c r="D164" s="24" t="s">
        <v>180</v>
      </c>
      <c r="E164" s="33">
        <f>E165+E168</f>
        <v>76000</v>
      </c>
      <c r="F164" s="33">
        <f>F165+F168</f>
        <v>10000</v>
      </c>
      <c r="G164" s="33">
        <f>G165+G168</f>
        <v>86000</v>
      </c>
    </row>
    <row r="165" spans="1:7" ht="24.75" customHeight="1">
      <c r="A165" s="5"/>
      <c r="B165" s="30">
        <v>85153</v>
      </c>
      <c r="C165" s="30"/>
      <c r="D165" s="24" t="s">
        <v>181</v>
      </c>
      <c r="E165" s="33">
        <f>E166+E167</f>
        <v>1000</v>
      </c>
      <c r="F165" s="33">
        <f>F166+F167</f>
        <v>0</v>
      </c>
      <c r="G165" s="25">
        <f aca="true" t="shared" si="3" ref="G165:G173">E165+F165</f>
        <v>1000</v>
      </c>
    </row>
    <row r="166" spans="1:7" ht="24.75" customHeight="1">
      <c r="A166" s="5"/>
      <c r="B166" s="5"/>
      <c r="C166" s="5">
        <v>4170</v>
      </c>
      <c r="D166" s="8" t="s">
        <v>138</v>
      </c>
      <c r="E166" s="4">
        <v>800</v>
      </c>
      <c r="F166" s="4">
        <v>0</v>
      </c>
      <c r="G166" s="36">
        <f t="shared" si="3"/>
        <v>800</v>
      </c>
    </row>
    <row r="167" spans="1:7" ht="24.75" customHeight="1">
      <c r="A167" s="5"/>
      <c r="B167" s="5"/>
      <c r="C167" s="5">
        <v>4210</v>
      </c>
      <c r="D167" s="8" t="s">
        <v>140</v>
      </c>
      <c r="E167" s="4">
        <v>200</v>
      </c>
      <c r="F167" s="4">
        <v>0</v>
      </c>
      <c r="G167" s="36">
        <f t="shared" si="3"/>
        <v>200</v>
      </c>
    </row>
    <row r="168" spans="1:7" ht="24.75" customHeight="1">
      <c r="A168" s="5"/>
      <c r="B168" s="30">
        <v>85154</v>
      </c>
      <c r="C168" s="30"/>
      <c r="D168" s="24" t="s">
        <v>184</v>
      </c>
      <c r="E168" s="33">
        <f>E169+E170+E171+E172+E173</f>
        <v>75000</v>
      </c>
      <c r="F168" s="33">
        <f>F169+F170+F171+F172+F173</f>
        <v>10000</v>
      </c>
      <c r="G168" s="33">
        <f>G169+G170+G171+G172+G173</f>
        <v>85000</v>
      </c>
    </row>
    <row r="169" spans="1:7" ht="24.75" customHeight="1">
      <c r="A169" s="5"/>
      <c r="B169" s="5"/>
      <c r="C169" s="5">
        <v>4170</v>
      </c>
      <c r="D169" s="8" t="s">
        <v>138</v>
      </c>
      <c r="E169" s="4">
        <v>15000</v>
      </c>
      <c r="F169" s="4">
        <v>0</v>
      </c>
      <c r="G169" s="36">
        <f t="shared" si="3"/>
        <v>15000</v>
      </c>
    </row>
    <row r="170" spans="1:7" ht="24.75" customHeight="1">
      <c r="A170" s="5"/>
      <c r="B170" s="5"/>
      <c r="C170" s="5">
        <v>4210</v>
      </c>
      <c r="D170" s="8" t="s">
        <v>140</v>
      </c>
      <c r="E170" s="4">
        <v>15000</v>
      </c>
      <c r="F170" s="4">
        <v>0</v>
      </c>
      <c r="G170" s="36">
        <f t="shared" si="3"/>
        <v>15000</v>
      </c>
    </row>
    <row r="171" spans="1:7" ht="24.75" customHeight="1">
      <c r="A171" s="5"/>
      <c r="B171" s="5"/>
      <c r="C171" s="5">
        <v>4300</v>
      </c>
      <c r="D171" s="8" t="s">
        <v>139</v>
      </c>
      <c r="E171" s="4">
        <v>44000</v>
      </c>
      <c r="F171" s="4">
        <v>0</v>
      </c>
      <c r="G171" s="36">
        <f t="shared" si="3"/>
        <v>44000</v>
      </c>
    </row>
    <row r="172" spans="1:7" ht="24.75" customHeight="1">
      <c r="A172" s="5"/>
      <c r="B172" s="5"/>
      <c r="C172" s="5">
        <v>4410</v>
      </c>
      <c r="D172" s="8" t="s">
        <v>155</v>
      </c>
      <c r="E172" s="4">
        <v>1000</v>
      </c>
      <c r="F172" s="4">
        <v>0</v>
      </c>
      <c r="G172" s="36">
        <f t="shared" si="3"/>
        <v>1000</v>
      </c>
    </row>
    <row r="173" spans="1:7" ht="37.5" customHeight="1">
      <c r="A173" s="5"/>
      <c r="B173" s="5"/>
      <c r="C173" s="5">
        <v>6060</v>
      </c>
      <c r="D173" s="8" t="s">
        <v>151</v>
      </c>
      <c r="E173" s="4">
        <v>0</v>
      </c>
      <c r="F173" s="4">
        <v>10000</v>
      </c>
      <c r="G173" s="36">
        <f t="shared" si="3"/>
        <v>10000</v>
      </c>
    </row>
    <row r="174" spans="1:7" ht="32.25" customHeight="1">
      <c r="A174" s="30">
        <v>853</v>
      </c>
      <c r="B174" s="30"/>
      <c r="C174" s="30"/>
      <c r="D174" s="24" t="s">
        <v>296</v>
      </c>
      <c r="E174" s="25">
        <f>E175</f>
        <v>253337.83</v>
      </c>
      <c r="F174" s="25">
        <f>F175</f>
        <v>0</v>
      </c>
      <c r="G174" s="25">
        <f>G175</f>
        <v>253337.83</v>
      </c>
    </row>
    <row r="175" spans="1:7" ht="27.75" customHeight="1">
      <c r="A175" s="77"/>
      <c r="B175" s="30">
        <v>85395</v>
      </c>
      <c r="C175" s="30"/>
      <c r="D175" s="24" t="s">
        <v>59</v>
      </c>
      <c r="E175" s="25">
        <f>E176+E177+E178+E179+E180+E181+E182+E183+E184+E185+E186+E187+E188+E189+E190+E191+E192+E193+E194+E195+E196+E197+E198+E199+E200+E201+E202+E203+E204+E205+E206+E207</f>
        <v>253337.83</v>
      </c>
      <c r="F175" s="25">
        <f>F176+F177+F178+F179+F180+F181+F182+F183+F184+F185+F186+F187+F188+F189+F190+F191+F192+F193+F194+F195+F196+F197+F198+F199+F200+F201+F202+F203+F204+F205+F206+F207</f>
        <v>0</v>
      </c>
      <c r="G175" s="25">
        <f>G176+G177+G178+G179+G180+G181+G182+G183+G184+G185+G186+G187+G188+G189+G190+G191+G192+G193+G194+G195+G196+G197+G198+G199+G200+G201+G202+G203+G204+G205+G206+G207</f>
        <v>253337.83</v>
      </c>
    </row>
    <row r="176" spans="1:7" ht="27.75" customHeight="1">
      <c r="A176" s="77"/>
      <c r="B176" s="37"/>
      <c r="C176" s="38">
        <v>4017</v>
      </c>
      <c r="D176" s="62" t="s">
        <v>386</v>
      </c>
      <c r="E176" s="36">
        <v>5640.64</v>
      </c>
      <c r="F176" s="36">
        <v>0</v>
      </c>
      <c r="G176" s="36">
        <f aca="true" t="shared" si="4" ref="G176:G182">E176+F176</f>
        <v>5640.64</v>
      </c>
    </row>
    <row r="177" spans="1:7" ht="27.75" customHeight="1">
      <c r="A177" s="77"/>
      <c r="B177" s="37"/>
      <c r="C177" s="38">
        <v>4019</v>
      </c>
      <c r="D177" s="62" t="s">
        <v>386</v>
      </c>
      <c r="E177" s="36">
        <v>995.4</v>
      </c>
      <c r="F177" s="36">
        <v>0</v>
      </c>
      <c r="G177" s="36">
        <f t="shared" si="4"/>
        <v>995.4</v>
      </c>
    </row>
    <row r="178" spans="1:7" ht="27.75" customHeight="1">
      <c r="A178" s="77"/>
      <c r="B178" s="37"/>
      <c r="C178" s="38">
        <v>4117</v>
      </c>
      <c r="D178" s="62" t="s">
        <v>387</v>
      </c>
      <c r="E178" s="36">
        <v>851.17</v>
      </c>
      <c r="F178" s="36">
        <v>0</v>
      </c>
      <c r="G178" s="36">
        <f t="shared" si="4"/>
        <v>851.17</v>
      </c>
    </row>
    <row r="179" spans="1:7" ht="27.75" customHeight="1">
      <c r="A179" s="77"/>
      <c r="B179" s="37"/>
      <c r="C179" s="38">
        <v>4119</v>
      </c>
      <c r="D179" s="62" t="s">
        <v>387</v>
      </c>
      <c r="E179" s="36">
        <v>150.21</v>
      </c>
      <c r="F179" s="36">
        <v>0</v>
      </c>
      <c r="G179" s="36">
        <f t="shared" si="4"/>
        <v>150.21</v>
      </c>
    </row>
    <row r="180" spans="1:7" ht="27.75" customHeight="1">
      <c r="A180" s="77"/>
      <c r="B180" s="37"/>
      <c r="C180" s="38">
        <v>4127</v>
      </c>
      <c r="D180" s="62" t="s">
        <v>388</v>
      </c>
      <c r="E180" s="36">
        <v>138.19</v>
      </c>
      <c r="F180" s="36">
        <v>0</v>
      </c>
      <c r="G180" s="36">
        <f t="shared" si="4"/>
        <v>138.19</v>
      </c>
    </row>
    <row r="181" spans="1:7" ht="27.75" customHeight="1">
      <c r="A181" s="77"/>
      <c r="B181" s="37"/>
      <c r="C181" s="38">
        <v>4129</v>
      </c>
      <c r="D181" s="62" t="s">
        <v>388</v>
      </c>
      <c r="E181" s="36">
        <v>24.39</v>
      </c>
      <c r="F181" s="36">
        <v>0</v>
      </c>
      <c r="G181" s="36">
        <f t="shared" si="4"/>
        <v>24.39</v>
      </c>
    </row>
    <row r="182" spans="1:7" ht="27.75" customHeight="1">
      <c r="A182" s="77"/>
      <c r="B182" s="37"/>
      <c r="C182" s="38">
        <v>4177</v>
      </c>
      <c r="D182" s="62" t="s">
        <v>314</v>
      </c>
      <c r="E182" s="36">
        <v>75709.5</v>
      </c>
      <c r="F182" s="36">
        <v>0</v>
      </c>
      <c r="G182" s="36">
        <f t="shared" si="4"/>
        <v>75709.5</v>
      </c>
    </row>
    <row r="183" spans="1:7" ht="27.75" customHeight="1">
      <c r="A183" s="77"/>
      <c r="B183" s="37"/>
      <c r="C183" s="38">
        <v>4179</v>
      </c>
      <c r="D183" s="62" t="s">
        <v>314</v>
      </c>
      <c r="E183" s="36">
        <v>13360.5</v>
      </c>
      <c r="F183" s="36">
        <v>0</v>
      </c>
      <c r="G183" s="36">
        <f aca="true" t="shared" si="5" ref="G183:G207">E183+F183</f>
        <v>13360.5</v>
      </c>
    </row>
    <row r="184" spans="1:7" ht="27.75" customHeight="1">
      <c r="A184" s="77"/>
      <c r="B184" s="37"/>
      <c r="C184" s="38">
        <v>4217</v>
      </c>
      <c r="D184" s="8" t="s">
        <v>315</v>
      </c>
      <c r="E184" s="36">
        <v>21254.25</v>
      </c>
      <c r="F184" s="36">
        <v>0</v>
      </c>
      <c r="G184" s="36">
        <f t="shared" si="5"/>
        <v>21254.25</v>
      </c>
    </row>
    <row r="185" spans="1:7" ht="27.75" customHeight="1">
      <c r="A185" s="77"/>
      <c r="B185" s="37"/>
      <c r="C185" s="38">
        <v>4219</v>
      </c>
      <c r="D185" s="8" t="s">
        <v>315</v>
      </c>
      <c r="E185" s="36">
        <v>3750.75</v>
      </c>
      <c r="F185" s="36">
        <v>0</v>
      </c>
      <c r="G185" s="36">
        <f t="shared" si="5"/>
        <v>3750.75</v>
      </c>
    </row>
    <row r="186" spans="1:7" ht="27.75" customHeight="1">
      <c r="A186" s="77"/>
      <c r="B186" s="37"/>
      <c r="C186" s="38">
        <v>4307</v>
      </c>
      <c r="D186" s="8" t="s">
        <v>316</v>
      </c>
      <c r="E186" s="36">
        <v>41118.11</v>
      </c>
      <c r="F186" s="36">
        <v>0</v>
      </c>
      <c r="G186" s="36">
        <f t="shared" si="5"/>
        <v>41118.11</v>
      </c>
    </row>
    <row r="187" spans="1:7" ht="27.75" customHeight="1">
      <c r="A187" s="77"/>
      <c r="B187" s="37"/>
      <c r="C187" s="38">
        <v>4309</v>
      </c>
      <c r="D187" s="8" t="s">
        <v>316</v>
      </c>
      <c r="E187" s="36">
        <v>7256.14</v>
      </c>
      <c r="F187" s="36">
        <v>0</v>
      </c>
      <c r="G187" s="36">
        <f t="shared" si="5"/>
        <v>7256.14</v>
      </c>
    </row>
    <row r="188" spans="1:7" ht="27.75" customHeight="1">
      <c r="A188" s="77"/>
      <c r="B188" s="37"/>
      <c r="C188" s="38">
        <v>4437</v>
      </c>
      <c r="D188" s="8" t="s">
        <v>317</v>
      </c>
      <c r="E188" s="36">
        <v>344.25</v>
      </c>
      <c r="F188" s="36">
        <v>0</v>
      </c>
      <c r="G188" s="36">
        <f t="shared" si="5"/>
        <v>344.25</v>
      </c>
    </row>
    <row r="189" spans="1:7" ht="27.75" customHeight="1">
      <c r="A189" s="77"/>
      <c r="B189" s="37"/>
      <c r="C189" s="38">
        <v>4439</v>
      </c>
      <c r="D189" s="8" t="s">
        <v>317</v>
      </c>
      <c r="E189" s="36">
        <v>60.75</v>
      </c>
      <c r="F189" s="36">
        <v>0</v>
      </c>
      <c r="G189" s="36">
        <f t="shared" si="5"/>
        <v>60.75</v>
      </c>
    </row>
    <row r="190" spans="1:7" ht="27.75" customHeight="1">
      <c r="A190" s="77"/>
      <c r="B190" s="37"/>
      <c r="C190" s="38">
        <v>4017</v>
      </c>
      <c r="D190" s="62" t="s">
        <v>389</v>
      </c>
      <c r="E190" s="36">
        <v>6976.4</v>
      </c>
      <c r="F190" s="36">
        <v>0</v>
      </c>
      <c r="G190" s="36">
        <f t="shared" si="5"/>
        <v>6976.4</v>
      </c>
    </row>
    <row r="191" spans="1:7" ht="27.75" customHeight="1">
      <c r="A191" s="77"/>
      <c r="B191" s="37"/>
      <c r="C191" s="38">
        <v>4019</v>
      </c>
      <c r="D191" s="62" t="s">
        <v>389</v>
      </c>
      <c r="E191" s="36">
        <v>1063.42</v>
      </c>
      <c r="F191" s="36">
        <v>0</v>
      </c>
      <c r="G191" s="36">
        <f t="shared" si="5"/>
        <v>1063.42</v>
      </c>
    </row>
    <row r="192" spans="1:7" ht="27.75" customHeight="1">
      <c r="A192" s="77"/>
      <c r="B192" s="37"/>
      <c r="C192" s="38">
        <v>4117</v>
      </c>
      <c r="D192" s="62" t="s">
        <v>390</v>
      </c>
      <c r="E192" s="36">
        <v>1052.74</v>
      </c>
      <c r="F192" s="36">
        <v>0</v>
      </c>
      <c r="G192" s="36">
        <f t="shared" si="5"/>
        <v>1052.74</v>
      </c>
    </row>
    <row r="193" spans="1:7" ht="27.75" customHeight="1">
      <c r="A193" s="77"/>
      <c r="B193" s="37"/>
      <c r="C193" s="38">
        <v>4119</v>
      </c>
      <c r="D193" s="62" t="s">
        <v>390</v>
      </c>
      <c r="E193" s="36">
        <v>160.47</v>
      </c>
      <c r="F193" s="36">
        <v>0</v>
      </c>
      <c r="G193" s="36">
        <f t="shared" si="5"/>
        <v>160.47</v>
      </c>
    </row>
    <row r="194" spans="1:7" ht="27.75" customHeight="1">
      <c r="A194" s="77"/>
      <c r="B194" s="37"/>
      <c r="C194" s="38">
        <v>4127</v>
      </c>
      <c r="D194" s="62" t="s">
        <v>391</v>
      </c>
      <c r="E194" s="36">
        <v>170.92</v>
      </c>
      <c r="F194" s="36">
        <v>0</v>
      </c>
      <c r="G194" s="36">
        <f t="shared" si="5"/>
        <v>170.92</v>
      </c>
    </row>
    <row r="195" spans="1:7" ht="27.75" customHeight="1">
      <c r="A195" s="77"/>
      <c r="B195" s="37"/>
      <c r="C195" s="38">
        <v>4129</v>
      </c>
      <c r="D195" s="62" t="s">
        <v>391</v>
      </c>
      <c r="E195" s="36">
        <v>26.05</v>
      </c>
      <c r="F195" s="36">
        <v>0</v>
      </c>
      <c r="G195" s="36">
        <f t="shared" si="5"/>
        <v>26.05</v>
      </c>
    </row>
    <row r="196" spans="1:7" ht="27.75" customHeight="1">
      <c r="A196" s="77"/>
      <c r="B196" s="37"/>
      <c r="C196" s="38">
        <v>4177</v>
      </c>
      <c r="D196" s="8" t="s">
        <v>318</v>
      </c>
      <c r="E196" s="36">
        <v>37624.79</v>
      </c>
      <c r="F196" s="36">
        <v>0</v>
      </c>
      <c r="G196" s="36">
        <f t="shared" si="5"/>
        <v>37624.79</v>
      </c>
    </row>
    <row r="197" spans="1:7" ht="27.75" customHeight="1">
      <c r="A197" s="77"/>
      <c r="B197" s="37"/>
      <c r="C197" s="38">
        <v>4179</v>
      </c>
      <c r="D197" s="8" t="s">
        <v>321</v>
      </c>
      <c r="E197" s="36">
        <v>5735.21</v>
      </c>
      <c r="F197" s="36">
        <v>0</v>
      </c>
      <c r="G197" s="36">
        <f t="shared" si="5"/>
        <v>5735.21</v>
      </c>
    </row>
    <row r="198" spans="1:7" ht="27.75" customHeight="1">
      <c r="A198" s="77"/>
      <c r="B198" s="37"/>
      <c r="C198" s="38">
        <v>4217</v>
      </c>
      <c r="D198" s="8" t="s">
        <v>322</v>
      </c>
      <c r="E198" s="36">
        <v>6256.34</v>
      </c>
      <c r="F198" s="36">
        <v>0</v>
      </c>
      <c r="G198" s="36">
        <f t="shared" si="5"/>
        <v>6256.34</v>
      </c>
    </row>
    <row r="199" spans="1:7" ht="27.75" customHeight="1">
      <c r="A199" s="77"/>
      <c r="B199" s="37"/>
      <c r="C199" s="38">
        <v>4219</v>
      </c>
      <c r="D199" s="8" t="s">
        <v>322</v>
      </c>
      <c r="E199" s="36">
        <v>2953.66</v>
      </c>
      <c r="F199" s="36">
        <v>0</v>
      </c>
      <c r="G199" s="36">
        <f t="shared" si="5"/>
        <v>2953.66</v>
      </c>
    </row>
    <row r="200" spans="1:7" ht="27.75" customHeight="1">
      <c r="A200" s="77"/>
      <c r="B200" s="37"/>
      <c r="C200" s="38">
        <v>4227</v>
      </c>
      <c r="D200" s="62" t="s">
        <v>323</v>
      </c>
      <c r="E200" s="36">
        <v>7809.57</v>
      </c>
      <c r="F200" s="36">
        <v>0</v>
      </c>
      <c r="G200" s="36">
        <f t="shared" si="5"/>
        <v>7809.57</v>
      </c>
    </row>
    <row r="201" spans="1:7" ht="27.75" customHeight="1">
      <c r="A201" s="77"/>
      <c r="B201" s="37"/>
      <c r="C201" s="38">
        <v>4229</v>
      </c>
      <c r="D201" s="62" t="s">
        <v>323</v>
      </c>
      <c r="E201" s="36">
        <v>1190.43</v>
      </c>
      <c r="F201" s="36">
        <v>0</v>
      </c>
      <c r="G201" s="36">
        <f t="shared" si="5"/>
        <v>1190.43</v>
      </c>
    </row>
    <row r="202" spans="1:7" ht="39" customHeight="1">
      <c r="A202" s="77"/>
      <c r="B202" s="37"/>
      <c r="C202" s="38">
        <v>4247</v>
      </c>
      <c r="D202" s="8" t="s">
        <v>320</v>
      </c>
      <c r="E202" s="36">
        <v>2603.19</v>
      </c>
      <c r="F202" s="36">
        <v>0</v>
      </c>
      <c r="G202" s="36">
        <f t="shared" si="5"/>
        <v>2603.19</v>
      </c>
    </row>
    <row r="203" spans="1:7" ht="40.5" customHeight="1">
      <c r="A203" s="77"/>
      <c r="B203" s="37"/>
      <c r="C203" s="38">
        <v>4249</v>
      </c>
      <c r="D203" s="8" t="s">
        <v>320</v>
      </c>
      <c r="E203" s="36">
        <v>396.81</v>
      </c>
      <c r="F203" s="36">
        <v>0</v>
      </c>
      <c r="G203" s="36">
        <f t="shared" si="5"/>
        <v>396.81</v>
      </c>
    </row>
    <row r="204" spans="1:7" ht="27.75" customHeight="1">
      <c r="A204" s="77"/>
      <c r="B204" s="37"/>
      <c r="C204" s="38">
        <v>4307</v>
      </c>
      <c r="D204" s="8" t="s">
        <v>319</v>
      </c>
      <c r="E204" s="36">
        <v>7257.33</v>
      </c>
      <c r="F204" s="36">
        <v>0</v>
      </c>
      <c r="G204" s="36">
        <f t="shared" si="5"/>
        <v>7257.33</v>
      </c>
    </row>
    <row r="205" spans="1:7" ht="27.75" customHeight="1">
      <c r="A205" s="77"/>
      <c r="B205" s="37"/>
      <c r="C205" s="38">
        <v>4309</v>
      </c>
      <c r="D205" s="8" t="s">
        <v>319</v>
      </c>
      <c r="E205" s="36">
        <v>1106.25</v>
      </c>
      <c r="F205" s="36">
        <v>0</v>
      </c>
      <c r="G205" s="36">
        <f t="shared" si="5"/>
        <v>1106.25</v>
      </c>
    </row>
    <row r="206" spans="1:7" ht="27.75" customHeight="1">
      <c r="A206" s="77"/>
      <c r="B206" s="37"/>
      <c r="C206" s="38">
        <v>4437</v>
      </c>
      <c r="D206" s="8" t="s">
        <v>324</v>
      </c>
      <c r="E206" s="36">
        <v>260.32</v>
      </c>
      <c r="F206" s="36">
        <v>0</v>
      </c>
      <c r="G206" s="36">
        <f t="shared" si="5"/>
        <v>260.32</v>
      </c>
    </row>
    <row r="207" spans="1:7" ht="27.75" customHeight="1">
      <c r="A207" s="5"/>
      <c r="B207" s="5"/>
      <c r="C207" s="47">
        <v>4439</v>
      </c>
      <c r="D207" s="8" t="s">
        <v>324</v>
      </c>
      <c r="E207" s="12">
        <v>39.68</v>
      </c>
      <c r="F207" s="12">
        <v>0</v>
      </c>
      <c r="G207" s="36">
        <f t="shared" si="5"/>
        <v>39.68</v>
      </c>
    </row>
    <row r="208" spans="1:7" ht="27.75" customHeight="1">
      <c r="A208" s="30">
        <v>900</v>
      </c>
      <c r="B208" s="30"/>
      <c r="C208" s="30"/>
      <c r="D208" s="24" t="s">
        <v>202</v>
      </c>
      <c r="E208" s="33">
        <f>E209+E228+E232+E246+E250</f>
        <v>763557</v>
      </c>
      <c r="F208" s="33">
        <f>F209+F228+F232+F246+F250</f>
        <v>6541204.17</v>
      </c>
      <c r="G208" s="25">
        <f aca="true" t="shared" si="6" ref="G208:G245">E208+F208</f>
        <v>7304761.17</v>
      </c>
    </row>
    <row r="209" spans="1:7" ht="24.75" customHeight="1">
      <c r="A209" s="5"/>
      <c r="B209" s="30">
        <v>90001</v>
      </c>
      <c r="C209" s="30"/>
      <c r="D209" s="24" t="s">
        <v>186</v>
      </c>
      <c r="E209" s="33">
        <f>E210+E211+E212+E213+E214+E215+E216+E217+E218+E219+E220+E221+E222+E223+E224+E225+E226+E227</f>
        <v>202000</v>
      </c>
      <c r="F209" s="33">
        <f>F210+F211+F212+F213+F214+F215+F216+F217+F218+F219+F220+F221+F222+F223+F224+F225+F226+F227</f>
        <v>3463442</v>
      </c>
      <c r="G209" s="33">
        <f>G210+G211+G212+G213+G214+G215+G216+G217+G218+G219+G220+G221+G222+G223+G224+G225+G226+G227</f>
        <v>3665442</v>
      </c>
    </row>
    <row r="210" spans="1:7" ht="24.75" customHeight="1">
      <c r="A210" s="5"/>
      <c r="B210" s="5"/>
      <c r="C210" s="5">
        <v>3020</v>
      </c>
      <c r="D210" s="8" t="s">
        <v>141</v>
      </c>
      <c r="E210" s="4">
        <v>1000</v>
      </c>
      <c r="F210" s="4">
        <v>0</v>
      </c>
      <c r="G210" s="36">
        <f t="shared" si="6"/>
        <v>1000</v>
      </c>
    </row>
    <row r="211" spans="1:7" ht="24.75" customHeight="1">
      <c r="A211" s="5"/>
      <c r="B211" s="5"/>
      <c r="C211" s="5">
        <v>4010</v>
      </c>
      <c r="D211" s="8" t="s">
        <v>142</v>
      </c>
      <c r="E211" s="4">
        <v>35000</v>
      </c>
      <c r="F211" s="4">
        <v>0</v>
      </c>
      <c r="G211" s="36">
        <f t="shared" si="6"/>
        <v>35000</v>
      </c>
    </row>
    <row r="212" spans="1:7" ht="24.75" customHeight="1">
      <c r="A212" s="5"/>
      <c r="B212" s="5"/>
      <c r="C212" s="5">
        <v>4040</v>
      </c>
      <c r="D212" s="8" t="s">
        <v>143</v>
      </c>
      <c r="E212" s="4">
        <v>2900</v>
      </c>
      <c r="F212" s="4">
        <v>0</v>
      </c>
      <c r="G212" s="36">
        <f t="shared" si="6"/>
        <v>2900</v>
      </c>
    </row>
    <row r="213" spans="1:7" ht="24.75" customHeight="1">
      <c r="A213" s="50"/>
      <c r="B213" s="50"/>
      <c r="C213" s="50">
        <v>4100</v>
      </c>
      <c r="D213" s="40" t="s">
        <v>144</v>
      </c>
      <c r="E213" s="9">
        <v>6000</v>
      </c>
      <c r="F213" s="9">
        <v>0</v>
      </c>
      <c r="G213" s="36">
        <f t="shared" si="6"/>
        <v>6000</v>
      </c>
    </row>
    <row r="214" spans="1:7" ht="24.75" customHeight="1">
      <c r="A214" s="5"/>
      <c r="B214" s="5"/>
      <c r="C214" s="5">
        <v>4110</v>
      </c>
      <c r="D214" s="8" t="s">
        <v>145</v>
      </c>
      <c r="E214" s="4">
        <v>5600</v>
      </c>
      <c r="F214" s="4">
        <v>0</v>
      </c>
      <c r="G214" s="36">
        <f t="shared" si="6"/>
        <v>5600</v>
      </c>
    </row>
    <row r="215" spans="1:7" ht="24.75" customHeight="1">
      <c r="A215" s="5"/>
      <c r="B215" s="5"/>
      <c r="C215" s="5">
        <v>4120</v>
      </c>
      <c r="D215" s="8" t="s">
        <v>179</v>
      </c>
      <c r="E215" s="4">
        <v>1000</v>
      </c>
      <c r="F215" s="4">
        <v>0</v>
      </c>
      <c r="G215" s="36">
        <f t="shared" si="6"/>
        <v>1000</v>
      </c>
    </row>
    <row r="216" spans="1:7" ht="24.75" customHeight="1">
      <c r="A216" s="5"/>
      <c r="B216" s="5"/>
      <c r="C216" s="5">
        <v>4170</v>
      </c>
      <c r="D216" s="8" t="s">
        <v>138</v>
      </c>
      <c r="E216" s="4">
        <v>7500</v>
      </c>
      <c r="F216" s="4">
        <v>0</v>
      </c>
      <c r="G216" s="36">
        <f t="shared" si="6"/>
        <v>7500</v>
      </c>
    </row>
    <row r="217" spans="1:7" ht="24.75" customHeight="1">
      <c r="A217" s="5"/>
      <c r="B217" s="5"/>
      <c r="C217" s="5">
        <v>4210</v>
      </c>
      <c r="D217" s="8" t="s">
        <v>140</v>
      </c>
      <c r="E217" s="4">
        <v>25000</v>
      </c>
      <c r="F217" s="4">
        <v>0</v>
      </c>
      <c r="G217" s="36">
        <f t="shared" si="6"/>
        <v>25000</v>
      </c>
    </row>
    <row r="218" spans="1:7" ht="24.75" customHeight="1">
      <c r="A218" s="5"/>
      <c r="B218" s="5"/>
      <c r="C218" s="5">
        <v>4260</v>
      </c>
      <c r="D218" s="8" t="s">
        <v>246</v>
      </c>
      <c r="E218" s="4">
        <v>96000</v>
      </c>
      <c r="F218" s="4">
        <v>0</v>
      </c>
      <c r="G218" s="36">
        <f t="shared" si="6"/>
        <v>96000</v>
      </c>
    </row>
    <row r="219" spans="1:7" ht="24.75" customHeight="1">
      <c r="A219" s="5"/>
      <c r="B219" s="5"/>
      <c r="C219" s="3" t="s">
        <v>131</v>
      </c>
      <c r="D219" s="8" t="s">
        <v>147</v>
      </c>
      <c r="E219" s="4">
        <v>2000</v>
      </c>
      <c r="F219" s="4">
        <v>0</v>
      </c>
      <c r="G219" s="36">
        <f t="shared" si="6"/>
        <v>2000</v>
      </c>
    </row>
    <row r="220" spans="1:7" ht="28.5" customHeight="1">
      <c r="A220" s="5"/>
      <c r="B220" s="5"/>
      <c r="C220" s="5">
        <v>4300</v>
      </c>
      <c r="D220" s="8" t="s">
        <v>139</v>
      </c>
      <c r="E220" s="4">
        <v>11000</v>
      </c>
      <c r="F220" s="4">
        <v>0</v>
      </c>
      <c r="G220" s="36">
        <f t="shared" si="6"/>
        <v>11000</v>
      </c>
    </row>
    <row r="221" spans="1:7" ht="41.25" customHeight="1">
      <c r="A221" s="5"/>
      <c r="B221" s="5"/>
      <c r="C221" s="5">
        <v>4360</v>
      </c>
      <c r="D221" s="8" t="s">
        <v>164</v>
      </c>
      <c r="E221" s="4">
        <v>900</v>
      </c>
      <c r="F221" s="4">
        <v>0</v>
      </c>
      <c r="G221" s="36">
        <f t="shared" si="6"/>
        <v>900</v>
      </c>
    </row>
    <row r="222" spans="1:7" ht="24.75" customHeight="1">
      <c r="A222" s="5"/>
      <c r="B222" s="5"/>
      <c r="C222" s="5">
        <v>4430</v>
      </c>
      <c r="D222" s="8" t="s">
        <v>165</v>
      </c>
      <c r="E222" s="4">
        <v>7000</v>
      </c>
      <c r="F222" s="4">
        <v>0</v>
      </c>
      <c r="G222" s="36">
        <f t="shared" si="6"/>
        <v>7000</v>
      </c>
    </row>
    <row r="223" spans="1:7" ht="24.75" customHeight="1">
      <c r="A223" s="5"/>
      <c r="B223" s="5"/>
      <c r="C223" s="5">
        <v>4440</v>
      </c>
      <c r="D223" s="8" t="s">
        <v>189</v>
      </c>
      <c r="E223" s="4">
        <v>1100</v>
      </c>
      <c r="F223" s="4">
        <v>0</v>
      </c>
      <c r="G223" s="36">
        <f t="shared" si="6"/>
        <v>1100</v>
      </c>
    </row>
    <row r="224" spans="1:7" ht="42" customHeight="1">
      <c r="A224" s="5"/>
      <c r="B224" s="5"/>
      <c r="C224" s="5">
        <v>6050</v>
      </c>
      <c r="D224" s="8" t="s">
        <v>414</v>
      </c>
      <c r="E224" s="4">
        <v>0</v>
      </c>
      <c r="F224" s="4">
        <v>40000</v>
      </c>
      <c r="G224" s="36">
        <f>E224+F224</f>
        <v>40000</v>
      </c>
    </row>
    <row r="225" spans="1:7" ht="42.75" customHeight="1">
      <c r="A225" s="5"/>
      <c r="B225" s="5"/>
      <c r="C225" s="5">
        <v>6050</v>
      </c>
      <c r="D225" s="8" t="s">
        <v>376</v>
      </c>
      <c r="E225" s="4">
        <v>0</v>
      </c>
      <c r="F225" s="4">
        <v>100000</v>
      </c>
      <c r="G225" s="36">
        <f>E225+F225</f>
        <v>100000</v>
      </c>
    </row>
    <row r="226" spans="1:7" ht="53.25" customHeight="1">
      <c r="A226" s="5"/>
      <c r="B226" s="5"/>
      <c r="C226" s="5">
        <v>6057</v>
      </c>
      <c r="D226" s="8" t="s">
        <v>309</v>
      </c>
      <c r="E226" s="4">
        <v>0</v>
      </c>
      <c r="F226" s="4">
        <v>2066466</v>
      </c>
      <c r="G226" s="36">
        <f t="shared" si="6"/>
        <v>2066466</v>
      </c>
    </row>
    <row r="227" spans="1:7" ht="53.25" customHeight="1">
      <c r="A227" s="5"/>
      <c r="B227" s="5"/>
      <c r="C227" s="5">
        <v>6059</v>
      </c>
      <c r="D227" s="8" t="s">
        <v>309</v>
      </c>
      <c r="E227" s="4">
        <v>0</v>
      </c>
      <c r="F227" s="4">
        <v>1256976</v>
      </c>
      <c r="G227" s="36">
        <f t="shared" si="6"/>
        <v>1256976</v>
      </c>
    </row>
    <row r="228" spans="1:7" ht="24.75" customHeight="1">
      <c r="A228" s="5"/>
      <c r="B228" s="30">
        <v>90002</v>
      </c>
      <c r="C228" s="30"/>
      <c r="D228" s="27" t="s">
        <v>82</v>
      </c>
      <c r="E228" s="25">
        <f>E229+E231+E230</f>
        <v>40800</v>
      </c>
      <c r="F228" s="25">
        <f>F229+F231+F230</f>
        <v>517362.17</v>
      </c>
      <c r="G228" s="25">
        <f>G229+G231+G230</f>
        <v>558162.1699999999</v>
      </c>
    </row>
    <row r="229" spans="1:7" ht="24.75" customHeight="1">
      <c r="A229" s="5"/>
      <c r="B229" s="5"/>
      <c r="C229" s="5">
        <v>4210</v>
      </c>
      <c r="D229" s="8" t="s">
        <v>140</v>
      </c>
      <c r="E229" s="4">
        <v>800</v>
      </c>
      <c r="F229" s="4">
        <v>0</v>
      </c>
      <c r="G229" s="36">
        <f t="shared" si="6"/>
        <v>800</v>
      </c>
    </row>
    <row r="230" spans="1:7" ht="24.75" customHeight="1">
      <c r="A230" s="5"/>
      <c r="B230" s="5"/>
      <c r="C230" s="5">
        <v>4300</v>
      </c>
      <c r="D230" s="8" t="s">
        <v>139</v>
      </c>
      <c r="E230" s="4">
        <v>40000</v>
      </c>
      <c r="F230" s="4">
        <v>0</v>
      </c>
      <c r="G230" s="36">
        <f t="shared" si="6"/>
        <v>40000</v>
      </c>
    </row>
    <row r="231" spans="1:7" ht="72.75" customHeight="1">
      <c r="A231" s="5"/>
      <c r="B231" s="5"/>
      <c r="C231" s="5">
        <v>6650</v>
      </c>
      <c r="D231" s="8" t="s">
        <v>206</v>
      </c>
      <c r="E231" s="4">
        <v>0</v>
      </c>
      <c r="F231" s="4">
        <v>517362.17</v>
      </c>
      <c r="G231" s="36">
        <f t="shared" si="6"/>
        <v>517362.17</v>
      </c>
    </row>
    <row r="232" spans="1:7" ht="24.75" customHeight="1">
      <c r="A232" s="5"/>
      <c r="B232" s="30">
        <v>90003</v>
      </c>
      <c r="C232" s="30"/>
      <c r="D232" s="27" t="s">
        <v>187</v>
      </c>
      <c r="E232" s="25">
        <f>E233+E234+E235+E236+E237+E238+E239+E240+E241+E242+E243+E244+E245</f>
        <v>353757</v>
      </c>
      <c r="F232" s="25">
        <f>F233+F234+F235+F236+F237+F238+F239+F240+F241+F242+F243+F244+F245</f>
        <v>250000</v>
      </c>
      <c r="G232" s="25">
        <f>G233+G234+G235+G236+G237+G238+G239+G240+G241+G242+G243+G244+G245</f>
        <v>603757</v>
      </c>
    </row>
    <row r="233" spans="1:7" ht="24.75" customHeight="1">
      <c r="A233" s="5"/>
      <c r="B233" s="5"/>
      <c r="C233" s="5">
        <v>3020</v>
      </c>
      <c r="D233" s="8" t="s">
        <v>141</v>
      </c>
      <c r="E233" s="4">
        <v>2000</v>
      </c>
      <c r="F233" s="4">
        <v>0</v>
      </c>
      <c r="G233" s="36">
        <f t="shared" si="6"/>
        <v>2000</v>
      </c>
    </row>
    <row r="234" spans="1:7" ht="24.75" customHeight="1">
      <c r="A234" s="5"/>
      <c r="B234" s="5"/>
      <c r="C234" s="5">
        <v>4010</v>
      </c>
      <c r="D234" s="8" t="s">
        <v>142</v>
      </c>
      <c r="E234" s="4">
        <v>170057</v>
      </c>
      <c r="F234" s="4">
        <v>0</v>
      </c>
      <c r="G234" s="36">
        <f t="shared" si="6"/>
        <v>170057</v>
      </c>
    </row>
    <row r="235" spans="1:7" ht="24.75" customHeight="1">
      <c r="A235" s="5"/>
      <c r="B235" s="5"/>
      <c r="C235" s="5">
        <v>4040</v>
      </c>
      <c r="D235" s="8" t="s">
        <v>143</v>
      </c>
      <c r="E235" s="4">
        <v>12000</v>
      </c>
      <c r="F235" s="4">
        <v>0</v>
      </c>
      <c r="G235" s="36">
        <f t="shared" si="6"/>
        <v>12000</v>
      </c>
    </row>
    <row r="236" spans="1:7" ht="24.75" customHeight="1">
      <c r="A236" s="5"/>
      <c r="B236" s="5"/>
      <c r="C236" s="5">
        <v>4110</v>
      </c>
      <c r="D236" s="8" t="s">
        <v>145</v>
      </c>
      <c r="E236" s="4">
        <v>29000</v>
      </c>
      <c r="F236" s="4">
        <v>0</v>
      </c>
      <c r="G236" s="36">
        <f t="shared" si="6"/>
        <v>29000</v>
      </c>
    </row>
    <row r="237" spans="1:7" ht="24.75" customHeight="1">
      <c r="A237" s="5"/>
      <c r="B237" s="5"/>
      <c r="C237" s="5">
        <v>4120</v>
      </c>
      <c r="D237" s="8" t="s">
        <v>179</v>
      </c>
      <c r="E237" s="4">
        <v>4700</v>
      </c>
      <c r="F237" s="4">
        <v>0</v>
      </c>
      <c r="G237" s="36">
        <f t="shared" si="6"/>
        <v>4700</v>
      </c>
    </row>
    <row r="238" spans="1:7" ht="24.75" customHeight="1">
      <c r="A238" s="5"/>
      <c r="B238" s="5"/>
      <c r="C238" s="5">
        <v>4210</v>
      </c>
      <c r="D238" s="8" t="s">
        <v>140</v>
      </c>
      <c r="E238" s="4">
        <v>99500</v>
      </c>
      <c r="F238" s="4">
        <v>0</v>
      </c>
      <c r="G238" s="36">
        <f t="shared" si="6"/>
        <v>99500</v>
      </c>
    </row>
    <row r="239" spans="1:7" ht="24.75" customHeight="1">
      <c r="A239" s="5"/>
      <c r="B239" s="5"/>
      <c r="C239" s="5">
        <v>4260</v>
      </c>
      <c r="D239" s="8" t="s">
        <v>246</v>
      </c>
      <c r="E239" s="4">
        <v>4000</v>
      </c>
      <c r="F239" s="4">
        <v>0</v>
      </c>
      <c r="G239" s="36">
        <f t="shared" si="6"/>
        <v>4000</v>
      </c>
    </row>
    <row r="240" spans="1:7" ht="24.75" customHeight="1">
      <c r="A240" s="5"/>
      <c r="B240" s="5"/>
      <c r="C240" s="5">
        <v>4270</v>
      </c>
      <c r="D240" s="8" t="s">
        <v>147</v>
      </c>
      <c r="E240" s="4">
        <v>2000</v>
      </c>
      <c r="F240" s="4">
        <v>0</v>
      </c>
      <c r="G240" s="36">
        <f t="shared" si="6"/>
        <v>2000</v>
      </c>
    </row>
    <row r="241" spans="1:7" ht="24.75" customHeight="1">
      <c r="A241" s="5"/>
      <c r="B241" s="5"/>
      <c r="C241" s="5">
        <v>4280</v>
      </c>
      <c r="D241" s="8" t="s">
        <v>148</v>
      </c>
      <c r="E241" s="4">
        <v>1000</v>
      </c>
      <c r="F241" s="4">
        <v>0</v>
      </c>
      <c r="G241" s="36">
        <f t="shared" si="6"/>
        <v>1000</v>
      </c>
    </row>
    <row r="242" spans="1:7" ht="24.75" customHeight="1">
      <c r="A242" s="5"/>
      <c r="B242" s="5"/>
      <c r="C242" s="5">
        <v>4300</v>
      </c>
      <c r="D242" s="8" t="s">
        <v>139</v>
      </c>
      <c r="E242" s="4">
        <v>18000</v>
      </c>
      <c r="F242" s="4">
        <v>0</v>
      </c>
      <c r="G242" s="36">
        <f t="shared" si="6"/>
        <v>18000</v>
      </c>
    </row>
    <row r="243" spans="1:7" ht="24.75" customHeight="1">
      <c r="A243" s="5"/>
      <c r="B243" s="5"/>
      <c r="C243" s="5">
        <v>4430</v>
      </c>
      <c r="D243" s="8" t="s">
        <v>165</v>
      </c>
      <c r="E243" s="4">
        <v>5000</v>
      </c>
      <c r="F243" s="4">
        <v>0</v>
      </c>
      <c r="G243" s="36">
        <f t="shared" si="6"/>
        <v>5000</v>
      </c>
    </row>
    <row r="244" spans="1:7" ht="24.75" customHeight="1">
      <c r="A244" s="5"/>
      <c r="B244" s="5"/>
      <c r="C244" s="5">
        <v>4440</v>
      </c>
      <c r="D244" s="8" t="s">
        <v>149</v>
      </c>
      <c r="E244" s="4">
        <v>6500</v>
      </c>
      <c r="F244" s="4">
        <v>0</v>
      </c>
      <c r="G244" s="36">
        <f t="shared" si="6"/>
        <v>6500</v>
      </c>
    </row>
    <row r="245" spans="1:7" ht="43.5" customHeight="1">
      <c r="A245" s="5"/>
      <c r="B245" s="5"/>
      <c r="C245" s="3" t="s">
        <v>150</v>
      </c>
      <c r="D245" s="8" t="s">
        <v>377</v>
      </c>
      <c r="E245" s="4">
        <v>0</v>
      </c>
      <c r="F245" s="4">
        <v>250000</v>
      </c>
      <c r="G245" s="36">
        <f t="shared" si="6"/>
        <v>250000</v>
      </c>
    </row>
    <row r="246" spans="1:7" ht="24.75" customHeight="1">
      <c r="A246" s="5"/>
      <c r="B246" s="30">
        <v>90015</v>
      </c>
      <c r="C246" s="30"/>
      <c r="D246" s="27" t="s">
        <v>200</v>
      </c>
      <c r="E246" s="25">
        <f>E247+E248+E249</f>
        <v>167000</v>
      </c>
      <c r="F246" s="25">
        <f>F247+F248+F249</f>
        <v>0</v>
      </c>
      <c r="G246" s="25">
        <f>G247+G248+G249</f>
        <v>167000</v>
      </c>
    </row>
    <row r="247" spans="1:7" ht="24.75" customHeight="1">
      <c r="A247" s="5"/>
      <c r="B247" s="5"/>
      <c r="C247" s="5">
        <v>4210</v>
      </c>
      <c r="D247" s="8" t="s">
        <v>140</v>
      </c>
      <c r="E247" s="4">
        <v>4000</v>
      </c>
      <c r="F247" s="4">
        <v>0</v>
      </c>
      <c r="G247" s="36">
        <f aca="true" t="shared" si="7" ref="G247:G277">E247+F247</f>
        <v>4000</v>
      </c>
    </row>
    <row r="248" spans="1:7" ht="24.75" customHeight="1">
      <c r="A248" s="5"/>
      <c r="B248" s="5"/>
      <c r="C248" s="5">
        <v>4260</v>
      </c>
      <c r="D248" s="8" t="s">
        <v>246</v>
      </c>
      <c r="E248" s="4">
        <v>143000</v>
      </c>
      <c r="F248" s="4">
        <v>0</v>
      </c>
      <c r="G248" s="36">
        <f t="shared" si="7"/>
        <v>143000</v>
      </c>
    </row>
    <row r="249" spans="1:7" ht="24.75" customHeight="1">
      <c r="A249" s="5"/>
      <c r="B249" s="5"/>
      <c r="C249" s="5">
        <v>4270</v>
      </c>
      <c r="D249" s="8" t="s">
        <v>147</v>
      </c>
      <c r="E249" s="4">
        <v>20000</v>
      </c>
      <c r="F249" s="4">
        <v>0</v>
      </c>
      <c r="G249" s="36">
        <f t="shared" si="7"/>
        <v>20000</v>
      </c>
    </row>
    <row r="250" spans="1:7" ht="24.75" customHeight="1">
      <c r="A250" s="5"/>
      <c r="B250" s="30">
        <v>90095</v>
      </c>
      <c r="C250" s="30"/>
      <c r="D250" s="24" t="s">
        <v>59</v>
      </c>
      <c r="E250" s="33">
        <f>E251+E252+E253+E254+E255</f>
        <v>0</v>
      </c>
      <c r="F250" s="33">
        <f>F251+F252+F253+F254+F255</f>
        <v>2310400</v>
      </c>
      <c r="G250" s="33">
        <f>G251+G252+G253+G254+G255</f>
        <v>2310400</v>
      </c>
    </row>
    <row r="251" spans="1:7" ht="54" customHeight="1">
      <c r="A251" s="5"/>
      <c r="B251" s="37"/>
      <c r="C251" s="38">
        <v>6050</v>
      </c>
      <c r="D251" s="8" t="s">
        <v>311</v>
      </c>
      <c r="E251" s="36">
        <v>0</v>
      </c>
      <c r="F251" s="36">
        <v>140000</v>
      </c>
      <c r="G251" s="36">
        <f t="shared" si="7"/>
        <v>140000</v>
      </c>
    </row>
    <row r="252" spans="1:7" ht="69" customHeight="1">
      <c r="A252" s="5"/>
      <c r="B252" s="37"/>
      <c r="C252" s="38">
        <v>6050</v>
      </c>
      <c r="D252" s="8" t="s">
        <v>312</v>
      </c>
      <c r="E252" s="36">
        <v>0</v>
      </c>
      <c r="F252" s="36">
        <v>340000</v>
      </c>
      <c r="G252" s="36">
        <f t="shared" si="7"/>
        <v>340000</v>
      </c>
    </row>
    <row r="253" spans="1:7" ht="49.5" customHeight="1">
      <c r="A253" s="5"/>
      <c r="B253" s="37"/>
      <c r="C253" s="38">
        <v>6050</v>
      </c>
      <c r="D253" s="8" t="s">
        <v>313</v>
      </c>
      <c r="E253" s="36">
        <v>0</v>
      </c>
      <c r="F253" s="36">
        <v>20000</v>
      </c>
      <c r="G253" s="36">
        <f>E253+F253</f>
        <v>20000</v>
      </c>
    </row>
    <row r="254" spans="1:7" ht="56.25" customHeight="1">
      <c r="A254" s="5"/>
      <c r="B254" s="37"/>
      <c r="C254" s="38">
        <v>6057</v>
      </c>
      <c r="D254" s="8" t="s">
        <v>378</v>
      </c>
      <c r="E254" s="36">
        <v>0</v>
      </c>
      <c r="F254" s="36">
        <v>1324400</v>
      </c>
      <c r="G254" s="36">
        <f t="shared" si="7"/>
        <v>1324400</v>
      </c>
    </row>
    <row r="255" spans="1:7" ht="63.75" customHeight="1">
      <c r="A255" s="5"/>
      <c r="B255" s="37"/>
      <c r="C255" s="38">
        <v>6059</v>
      </c>
      <c r="D255" s="8" t="s">
        <v>378</v>
      </c>
      <c r="E255" s="36">
        <v>0</v>
      </c>
      <c r="F255" s="36">
        <v>486000</v>
      </c>
      <c r="G255" s="36">
        <f t="shared" si="7"/>
        <v>486000</v>
      </c>
    </row>
    <row r="256" spans="1:7" ht="24.75" customHeight="1">
      <c r="A256" s="30">
        <v>921</v>
      </c>
      <c r="B256" s="30"/>
      <c r="C256" s="30"/>
      <c r="D256" s="24" t="s">
        <v>188</v>
      </c>
      <c r="E256" s="33">
        <f>E257+E267</f>
        <v>316000</v>
      </c>
      <c r="F256" s="33">
        <f>F257+F267</f>
        <v>1455200</v>
      </c>
      <c r="G256" s="25">
        <f t="shared" si="7"/>
        <v>1771200</v>
      </c>
    </row>
    <row r="257" spans="1:7" ht="24.75" customHeight="1">
      <c r="A257" s="5"/>
      <c r="B257" s="30">
        <v>92109</v>
      </c>
      <c r="C257" s="30"/>
      <c r="D257" s="24" t="s">
        <v>238</v>
      </c>
      <c r="E257" s="33">
        <f>E258+E259+E260+E261+E262+E263+E264+E265+E266</f>
        <v>216000</v>
      </c>
      <c r="F257" s="33">
        <f>F258+F259+F260+F261+F262+F263+F264+F265+F266</f>
        <v>1455200</v>
      </c>
      <c r="G257" s="33">
        <f>G258+G259+G260+G261+G262+G263+G264+G265+G266</f>
        <v>1671200</v>
      </c>
    </row>
    <row r="258" spans="1:7" ht="30" customHeight="1">
      <c r="A258" s="5"/>
      <c r="B258" s="5"/>
      <c r="C258" s="5">
        <v>2480</v>
      </c>
      <c r="D258" s="8" t="s">
        <v>190</v>
      </c>
      <c r="E258" s="4">
        <v>200000</v>
      </c>
      <c r="F258" s="4">
        <v>0</v>
      </c>
      <c r="G258" s="36">
        <f t="shared" si="7"/>
        <v>200000</v>
      </c>
    </row>
    <row r="259" spans="1:7" ht="30" customHeight="1">
      <c r="A259" s="5"/>
      <c r="B259" s="5"/>
      <c r="C259" s="5">
        <v>4210</v>
      </c>
      <c r="D259" s="8" t="s">
        <v>140</v>
      </c>
      <c r="E259" s="4">
        <v>6000</v>
      </c>
      <c r="F259" s="4">
        <v>0</v>
      </c>
      <c r="G259" s="36">
        <f t="shared" si="7"/>
        <v>6000</v>
      </c>
    </row>
    <row r="260" spans="1:7" ht="30" customHeight="1">
      <c r="A260" s="5"/>
      <c r="B260" s="5"/>
      <c r="C260" s="5">
        <v>4270</v>
      </c>
      <c r="D260" s="8" t="s">
        <v>147</v>
      </c>
      <c r="E260" s="4">
        <v>5000</v>
      </c>
      <c r="F260" s="4">
        <v>0</v>
      </c>
      <c r="G260" s="36">
        <f t="shared" si="7"/>
        <v>5000</v>
      </c>
    </row>
    <row r="261" spans="1:7" ht="30" customHeight="1">
      <c r="A261" s="5"/>
      <c r="B261" s="5"/>
      <c r="C261" s="5">
        <v>4300</v>
      </c>
      <c r="D261" s="8" t="s">
        <v>139</v>
      </c>
      <c r="E261" s="4">
        <v>5000</v>
      </c>
      <c r="F261" s="4">
        <v>0</v>
      </c>
      <c r="G261" s="36">
        <f t="shared" si="7"/>
        <v>5000</v>
      </c>
    </row>
    <row r="262" spans="1:7" ht="40.5" customHeight="1">
      <c r="A262" s="5"/>
      <c r="B262" s="5"/>
      <c r="C262" s="5">
        <v>6050</v>
      </c>
      <c r="D262" s="8" t="s">
        <v>379</v>
      </c>
      <c r="E262" s="4">
        <v>0</v>
      </c>
      <c r="F262" s="4">
        <v>10000</v>
      </c>
      <c r="G262" s="36">
        <f t="shared" si="7"/>
        <v>10000</v>
      </c>
    </row>
    <row r="263" spans="1:7" ht="66" customHeight="1">
      <c r="A263" s="5"/>
      <c r="B263" s="5"/>
      <c r="C263" s="5">
        <v>6057</v>
      </c>
      <c r="D263" s="62" t="s">
        <v>380</v>
      </c>
      <c r="E263" s="4">
        <v>0</v>
      </c>
      <c r="F263" s="4">
        <v>477024</v>
      </c>
      <c r="G263" s="36">
        <f t="shared" si="7"/>
        <v>477024</v>
      </c>
    </row>
    <row r="264" spans="1:7" ht="63" customHeight="1">
      <c r="A264" s="5"/>
      <c r="B264" s="5"/>
      <c r="C264" s="5">
        <v>6059</v>
      </c>
      <c r="D264" s="62" t="s">
        <v>380</v>
      </c>
      <c r="E264" s="4">
        <v>0</v>
      </c>
      <c r="F264" s="4">
        <v>350676</v>
      </c>
      <c r="G264" s="36">
        <f t="shared" si="7"/>
        <v>350676</v>
      </c>
    </row>
    <row r="265" spans="1:7" ht="159" customHeight="1">
      <c r="A265" s="5"/>
      <c r="B265" s="5"/>
      <c r="C265" s="5">
        <v>6057</v>
      </c>
      <c r="D265" s="62" t="s">
        <v>381</v>
      </c>
      <c r="E265" s="4">
        <v>0</v>
      </c>
      <c r="F265" s="4">
        <v>374975</v>
      </c>
      <c r="G265" s="36">
        <f t="shared" si="7"/>
        <v>374975</v>
      </c>
    </row>
    <row r="266" spans="1:7" ht="159" customHeight="1">
      <c r="A266" s="5"/>
      <c r="B266" s="5"/>
      <c r="C266" s="5">
        <v>6059</v>
      </c>
      <c r="D266" s="62" t="s">
        <v>381</v>
      </c>
      <c r="E266" s="4">
        <v>0</v>
      </c>
      <c r="F266" s="4">
        <v>242525</v>
      </c>
      <c r="G266" s="36">
        <f t="shared" si="7"/>
        <v>242525</v>
      </c>
    </row>
    <row r="267" spans="1:7" ht="24.75" customHeight="1">
      <c r="A267" s="5"/>
      <c r="B267" s="30">
        <v>92116</v>
      </c>
      <c r="C267" s="30"/>
      <c r="D267" s="27" t="s">
        <v>248</v>
      </c>
      <c r="E267" s="25">
        <f>E268</f>
        <v>100000</v>
      </c>
      <c r="F267" s="25">
        <f>F268</f>
        <v>0</v>
      </c>
      <c r="G267" s="25">
        <f t="shared" si="7"/>
        <v>100000</v>
      </c>
    </row>
    <row r="268" spans="1:7" ht="37.5" customHeight="1">
      <c r="A268" s="5"/>
      <c r="B268" s="5"/>
      <c r="C268" s="5">
        <v>2480</v>
      </c>
      <c r="D268" s="8" t="s">
        <v>190</v>
      </c>
      <c r="E268" s="4">
        <v>100000</v>
      </c>
      <c r="F268" s="4">
        <v>0</v>
      </c>
      <c r="G268" s="36">
        <f t="shared" si="7"/>
        <v>100000</v>
      </c>
    </row>
    <row r="269" spans="1:7" ht="24.75" customHeight="1">
      <c r="A269" s="30">
        <v>926</v>
      </c>
      <c r="B269" s="30"/>
      <c r="C269" s="30"/>
      <c r="D269" s="24" t="s">
        <v>191</v>
      </c>
      <c r="E269" s="33">
        <f>E270+E272</f>
        <v>65000</v>
      </c>
      <c r="F269" s="33">
        <f>F270+F272</f>
        <v>1000000</v>
      </c>
      <c r="G269" s="33">
        <f>G270+G272</f>
        <v>1065000</v>
      </c>
    </row>
    <row r="270" spans="1:7" ht="24.75" customHeight="1">
      <c r="A270" s="37"/>
      <c r="B270" s="30">
        <v>92601</v>
      </c>
      <c r="C270" s="30"/>
      <c r="D270" s="24" t="s">
        <v>310</v>
      </c>
      <c r="E270" s="33">
        <f>E271</f>
        <v>0</v>
      </c>
      <c r="F270" s="33">
        <f>F271</f>
        <v>1000000</v>
      </c>
      <c r="G270" s="33">
        <f>G271</f>
        <v>1000000</v>
      </c>
    </row>
    <row r="271" spans="1:7" ht="64.5" customHeight="1">
      <c r="A271" s="37"/>
      <c r="B271" s="37"/>
      <c r="C271" s="38">
        <v>6050</v>
      </c>
      <c r="D271" s="62" t="s">
        <v>382</v>
      </c>
      <c r="E271" s="60">
        <v>0</v>
      </c>
      <c r="F271" s="60">
        <v>1000000</v>
      </c>
      <c r="G271" s="60">
        <f>E271+F271</f>
        <v>1000000</v>
      </c>
    </row>
    <row r="272" spans="1:7" ht="35.25" customHeight="1">
      <c r="A272" s="5"/>
      <c r="B272" s="30">
        <v>92605</v>
      </c>
      <c r="C272" s="30"/>
      <c r="D272" s="24" t="s">
        <v>192</v>
      </c>
      <c r="E272" s="33">
        <f>E273+E274+E275+E276+E277</f>
        <v>65000</v>
      </c>
      <c r="F272" s="33">
        <f>F273+F274+F275+F276+F277</f>
        <v>0</v>
      </c>
      <c r="G272" s="33">
        <f>G273+G274+G275+G276+G277</f>
        <v>65000</v>
      </c>
    </row>
    <row r="273" spans="1:7" ht="68.25" customHeight="1">
      <c r="A273" s="5"/>
      <c r="B273" s="5"/>
      <c r="C273" s="5">
        <v>2830</v>
      </c>
      <c r="D273" s="8" t="s">
        <v>193</v>
      </c>
      <c r="E273" s="9">
        <v>50000</v>
      </c>
      <c r="F273" s="4">
        <v>0</v>
      </c>
      <c r="G273" s="36">
        <f t="shared" si="7"/>
        <v>50000</v>
      </c>
    </row>
    <row r="274" spans="1:7" ht="26.25" customHeight="1">
      <c r="A274" s="5"/>
      <c r="B274" s="5"/>
      <c r="C274" s="3" t="s">
        <v>119</v>
      </c>
      <c r="D274" s="8" t="s">
        <v>138</v>
      </c>
      <c r="E274" s="9">
        <v>4000</v>
      </c>
      <c r="F274" s="4">
        <v>0</v>
      </c>
      <c r="G274" s="36">
        <f t="shared" si="7"/>
        <v>4000</v>
      </c>
    </row>
    <row r="275" spans="1:7" ht="21.75" customHeight="1">
      <c r="A275" s="5"/>
      <c r="B275" s="5"/>
      <c r="C275" s="5">
        <v>4210</v>
      </c>
      <c r="D275" s="8" t="s">
        <v>140</v>
      </c>
      <c r="E275" s="9">
        <v>4000</v>
      </c>
      <c r="F275" s="4">
        <v>0</v>
      </c>
      <c r="G275" s="36">
        <f t="shared" si="7"/>
        <v>4000</v>
      </c>
    </row>
    <row r="276" spans="1:7" ht="20.25" customHeight="1">
      <c r="A276" s="5"/>
      <c r="B276" s="5"/>
      <c r="C276" s="5">
        <v>4260</v>
      </c>
      <c r="D276" s="8" t="s">
        <v>246</v>
      </c>
      <c r="E276" s="9">
        <v>6500</v>
      </c>
      <c r="F276" s="4">
        <v>0</v>
      </c>
      <c r="G276" s="36">
        <f t="shared" si="7"/>
        <v>6500</v>
      </c>
    </row>
    <row r="277" spans="1:7" ht="24.75" customHeight="1">
      <c r="A277" s="5"/>
      <c r="B277" s="5"/>
      <c r="C277" s="5">
        <v>4300</v>
      </c>
      <c r="D277" s="8" t="s">
        <v>139</v>
      </c>
      <c r="E277" s="9">
        <v>500</v>
      </c>
      <c r="F277" s="4">
        <v>0</v>
      </c>
      <c r="G277" s="36">
        <f t="shared" si="7"/>
        <v>500</v>
      </c>
    </row>
    <row r="278" spans="1:7" ht="21" customHeight="1">
      <c r="A278" s="31"/>
      <c r="B278" s="31"/>
      <c r="C278" s="31"/>
      <c r="D278" s="27" t="s">
        <v>214</v>
      </c>
      <c r="E278" s="25">
        <f>E8+E28+E49+E63+E68+E71+E121+E125+E144+E151+E154+E157+E164+E174+E208+E256+E269</f>
        <v>5328795.83</v>
      </c>
      <c r="F278" s="25">
        <f>F8+F28+F49+F63+F68+F71+F121+F125+F144+F151+F154+F157+F164+F174+F208+F256+F269</f>
        <v>12587104.17</v>
      </c>
      <c r="G278" s="25">
        <f>G8+G28+G49+G63+G68+G71+G121+G125+G144+G151+G154+G157+G164+G174+G208+G256+G269</f>
        <v>17915900</v>
      </c>
    </row>
    <row r="279" spans="1:7" ht="27" customHeight="1">
      <c r="A279" s="32"/>
      <c r="B279" s="32"/>
      <c r="C279" s="32"/>
      <c r="D279" s="27" t="s">
        <v>213</v>
      </c>
      <c r="E279" s="79">
        <f>E278+F278</f>
        <v>17915900</v>
      </c>
      <c r="F279" s="80"/>
      <c r="G279" s="81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2"/>
    </row>
    <row r="291" spans="5:8" ht="12.75">
      <c r="E291" s="2"/>
      <c r="G291" s="2"/>
      <c r="H291" s="2"/>
    </row>
    <row r="292" spans="5:8" ht="12.75">
      <c r="E292" s="2"/>
      <c r="G292" s="2"/>
      <c r="H292" s="2"/>
    </row>
    <row r="293" spans="5:8" ht="12.75">
      <c r="E293" s="2"/>
      <c r="G293" s="2"/>
      <c r="H293" s="2"/>
    </row>
    <row r="294" spans="5:8" ht="12.75">
      <c r="E294" s="2"/>
      <c r="G294" s="2"/>
      <c r="H294" s="2"/>
    </row>
    <row r="295" spans="5:8" ht="12.75">
      <c r="E295" s="2"/>
      <c r="G295" s="2"/>
      <c r="H295" s="2"/>
    </row>
    <row r="296" spans="5:8" ht="12.75">
      <c r="E296" s="22"/>
      <c r="G296" s="22"/>
      <c r="H296" s="2"/>
    </row>
    <row r="297" spans="5:7" ht="12.75">
      <c r="E297" s="2"/>
      <c r="G297" s="2"/>
    </row>
    <row r="298" ht="12.75">
      <c r="E298" s="2"/>
    </row>
    <row r="300" ht="12.75">
      <c r="E300" s="2"/>
    </row>
    <row r="301" ht="12.75">
      <c r="E301" s="2"/>
    </row>
    <row r="302" ht="12.75">
      <c r="E302" s="2"/>
    </row>
    <row r="303" spans="5:8" ht="12.75">
      <c r="E303" s="2"/>
      <c r="H303" s="2"/>
    </row>
    <row r="304" ht="12.75">
      <c r="E304" s="2"/>
    </row>
    <row r="305" ht="12.75">
      <c r="E305" s="2"/>
    </row>
    <row r="306" ht="12.75">
      <c r="E306" s="2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61" spans="7:9" ht="12.75">
      <c r="G361" s="2"/>
      <c r="H361" s="2"/>
      <c r="I361" s="2"/>
    </row>
  </sheetData>
  <mergeCells count="4">
    <mergeCell ref="E279:G279"/>
    <mergeCell ref="E1:G1"/>
    <mergeCell ref="E2:G2"/>
    <mergeCell ref="E3:G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E24" sqref="E24:G24"/>
    </sheetView>
  </sheetViews>
  <sheetFormatPr defaultColWidth="9.140625" defaultRowHeight="12.75"/>
  <cols>
    <col min="1" max="1" width="4.28125" style="0" customWidth="1"/>
    <col min="2" max="2" width="7.421875" style="0" customWidth="1"/>
    <col min="3" max="3" width="6.00390625" style="0" customWidth="1"/>
    <col min="4" max="4" width="36.710937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1.8515625" style="0" customWidth="1"/>
    <col min="10" max="10" width="10.140625" style="0" bestFit="1" customWidth="1"/>
  </cols>
  <sheetData>
    <row r="1" spans="5:7" ht="14.25" customHeight="1">
      <c r="E1" s="82" t="s">
        <v>336</v>
      </c>
      <c r="F1" s="82"/>
      <c r="G1" s="82"/>
    </row>
    <row r="2" spans="5:7" ht="11.25" customHeight="1">
      <c r="E2" s="83" t="s">
        <v>337</v>
      </c>
      <c r="F2" s="83"/>
      <c r="G2" s="83"/>
    </row>
    <row r="3" spans="5:7" ht="12.75">
      <c r="E3" s="84"/>
      <c r="F3" s="84"/>
      <c r="G3" s="84"/>
    </row>
    <row r="4" spans="1:7" ht="18" customHeight="1">
      <c r="A4" s="85" t="s">
        <v>329</v>
      </c>
      <c r="B4" s="85"/>
      <c r="C4" s="85"/>
      <c r="D4" s="85"/>
      <c r="E4" s="85"/>
      <c r="F4" s="85"/>
      <c r="G4" s="85"/>
    </row>
    <row r="5" spans="1:7" ht="18" customHeight="1">
      <c r="A5" s="57" t="s">
        <v>330</v>
      </c>
      <c r="B5" s="57"/>
      <c r="C5" s="57"/>
      <c r="D5" s="57"/>
      <c r="E5" s="57"/>
      <c r="F5" s="57"/>
      <c r="G5" s="59"/>
    </row>
    <row r="6" spans="1:6" ht="12.75" customHeight="1">
      <c r="A6" s="52"/>
      <c r="B6" s="52"/>
      <c r="C6" s="52"/>
      <c r="D6" s="52"/>
      <c r="E6" s="52"/>
      <c r="F6" s="52"/>
    </row>
    <row r="7" spans="1:7" ht="36.75" customHeight="1">
      <c r="A7" s="16" t="s">
        <v>0</v>
      </c>
      <c r="B7" s="17" t="s">
        <v>11</v>
      </c>
      <c r="C7" s="10" t="s">
        <v>23</v>
      </c>
      <c r="D7" s="10" t="s">
        <v>24</v>
      </c>
      <c r="E7" s="11" t="s">
        <v>331</v>
      </c>
      <c r="F7" s="48" t="s">
        <v>332</v>
      </c>
      <c r="G7" s="41" t="s">
        <v>333</v>
      </c>
    </row>
    <row r="8" spans="1:7" ht="13.5" customHeight="1">
      <c r="A8" s="43">
        <v>1</v>
      </c>
      <c r="B8" s="44">
        <v>2</v>
      </c>
      <c r="C8" s="45">
        <v>3</v>
      </c>
      <c r="D8" s="45">
        <v>4</v>
      </c>
      <c r="E8" s="46">
        <v>5</v>
      </c>
      <c r="F8" s="46">
        <v>6</v>
      </c>
      <c r="G8" s="47">
        <v>7</v>
      </c>
    </row>
    <row r="9" spans="1:7" ht="24.75" customHeight="1">
      <c r="A9" s="23" t="s">
        <v>10</v>
      </c>
      <c r="B9" s="23"/>
      <c r="C9" s="23"/>
      <c r="D9" s="24" t="s">
        <v>80</v>
      </c>
      <c r="E9" s="25">
        <f>E10+E13+E15+E17+E19+E21</f>
        <v>1836000</v>
      </c>
      <c r="F9" s="25">
        <f>F10+F13+F15+F17+F19+F21</f>
        <v>0</v>
      </c>
      <c r="G9" s="25">
        <f>G10+G13+G15+G17+G19+G21</f>
        <v>1836000</v>
      </c>
    </row>
    <row r="10" spans="1:7" ht="53.25" customHeight="1">
      <c r="A10" s="7"/>
      <c r="B10" s="23" t="s">
        <v>53</v>
      </c>
      <c r="C10" s="23"/>
      <c r="D10" s="24" t="s">
        <v>327</v>
      </c>
      <c r="E10" s="25">
        <f>E11+E12</f>
        <v>1555000</v>
      </c>
      <c r="F10" s="25">
        <v>0</v>
      </c>
      <c r="G10" s="25">
        <f aca="true" t="shared" si="0" ref="G10:G20">E10+F10</f>
        <v>1555000</v>
      </c>
    </row>
    <row r="11" spans="1:7" ht="65.25" customHeight="1">
      <c r="A11" s="7"/>
      <c r="B11" s="7"/>
      <c r="C11" s="7" t="s">
        <v>25</v>
      </c>
      <c r="D11" s="8" t="s">
        <v>67</v>
      </c>
      <c r="E11" s="4">
        <v>1550000</v>
      </c>
      <c r="F11" s="4">
        <v>0</v>
      </c>
      <c r="G11" s="36">
        <f t="shared" si="0"/>
        <v>1550000</v>
      </c>
    </row>
    <row r="12" spans="1:7" ht="52.5" customHeight="1">
      <c r="A12" s="7"/>
      <c r="B12" s="7"/>
      <c r="C12" s="7" t="s">
        <v>226</v>
      </c>
      <c r="D12" s="8" t="s">
        <v>227</v>
      </c>
      <c r="E12" s="4">
        <v>5000</v>
      </c>
      <c r="F12" s="4">
        <v>0</v>
      </c>
      <c r="G12" s="36">
        <f t="shared" si="0"/>
        <v>5000</v>
      </c>
    </row>
    <row r="13" spans="1:7" ht="96" customHeight="1">
      <c r="A13" s="7"/>
      <c r="B13" s="23" t="s">
        <v>54</v>
      </c>
      <c r="C13" s="23"/>
      <c r="D13" s="24" t="s">
        <v>292</v>
      </c>
      <c r="E13" s="25">
        <f>E14</f>
        <v>8000</v>
      </c>
      <c r="F13" s="25">
        <v>0</v>
      </c>
      <c r="G13" s="25">
        <f t="shared" si="0"/>
        <v>8000</v>
      </c>
    </row>
    <row r="14" spans="1:7" ht="46.5" customHeight="1">
      <c r="A14" s="7"/>
      <c r="B14" s="7"/>
      <c r="C14" s="7" t="s">
        <v>51</v>
      </c>
      <c r="D14" s="8" t="s">
        <v>104</v>
      </c>
      <c r="E14" s="4">
        <v>8000</v>
      </c>
      <c r="F14" s="4">
        <v>0</v>
      </c>
      <c r="G14" s="36">
        <f t="shared" si="0"/>
        <v>8000</v>
      </c>
    </row>
    <row r="15" spans="1:7" ht="39" customHeight="1">
      <c r="A15" s="7"/>
      <c r="B15" s="23" t="s">
        <v>55</v>
      </c>
      <c r="C15" s="23"/>
      <c r="D15" s="24" t="s">
        <v>102</v>
      </c>
      <c r="E15" s="25">
        <f>E16</f>
        <v>85000</v>
      </c>
      <c r="F15" s="25">
        <v>0</v>
      </c>
      <c r="G15" s="25">
        <f t="shared" si="0"/>
        <v>85000</v>
      </c>
    </row>
    <row r="16" spans="1:7" ht="44.25" customHeight="1">
      <c r="A16" s="7"/>
      <c r="B16" s="7"/>
      <c r="C16" s="7" t="s">
        <v>51</v>
      </c>
      <c r="D16" s="8" t="s">
        <v>104</v>
      </c>
      <c r="E16" s="4">
        <v>85000</v>
      </c>
      <c r="F16" s="4">
        <v>0</v>
      </c>
      <c r="G16" s="36">
        <f t="shared" si="0"/>
        <v>85000</v>
      </c>
    </row>
    <row r="17" spans="1:7" ht="23.25" customHeight="1">
      <c r="A17" s="7"/>
      <c r="B17" s="23" t="s">
        <v>291</v>
      </c>
      <c r="C17" s="23"/>
      <c r="D17" s="24" t="s">
        <v>290</v>
      </c>
      <c r="E17" s="25">
        <f>E18</f>
        <v>83000</v>
      </c>
      <c r="F17" s="25">
        <f>F18</f>
        <v>0</v>
      </c>
      <c r="G17" s="25">
        <f>G18</f>
        <v>83000</v>
      </c>
    </row>
    <row r="18" spans="1:7" ht="44.25" customHeight="1">
      <c r="A18" s="7"/>
      <c r="B18" s="7"/>
      <c r="C18" s="7" t="s">
        <v>51</v>
      </c>
      <c r="D18" s="8" t="s">
        <v>104</v>
      </c>
      <c r="E18" s="4">
        <v>83000</v>
      </c>
      <c r="F18" s="4">
        <v>0</v>
      </c>
      <c r="G18" s="36">
        <f>E18+F18</f>
        <v>83000</v>
      </c>
    </row>
    <row r="19" spans="1:7" ht="24.75" customHeight="1">
      <c r="A19" s="7"/>
      <c r="B19" s="23" t="s">
        <v>56</v>
      </c>
      <c r="C19" s="23"/>
      <c r="D19" s="24" t="s">
        <v>103</v>
      </c>
      <c r="E19" s="25">
        <f>E20</f>
        <v>73000</v>
      </c>
      <c r="F19" s="25">
        <v>0</v>
      </c>
      <c r="G19" s="25">
        <f t="shared" si="0"/>
        <v>73000</v>
      </c>
    </row>
    <row r="20" spans="1:7" ht="45" customHeight="1">
      <c r="A20" s="7"/>
      <c r="B20" s="7"/>
      <c r="C20" s="7" t="s">
        <v>51</v>
      </c>
      <c r="D20" s="8" t="s">
        <v>104</v>
      </c>
      <c r="E20" s="4">
        <v>73000</v>
      </c>
      <c r="F20" s="4">
        <v>0</v>
      </c>
      <c r="G20" s="36">
        <f t="shared" si="0"/>
        <v>73000</v>
      </c>
    </row>
    <row r="21" spans="1:7" ht="37.5" customHeight="1">
      <c r="A21" s="7"/>
      <c r="B21" s="23" t="s">
        <v>334</v>
      </c>
      <c r="C21" s="23"/>
      <c r="D21" s="24" t="s">
        <v>335</v>
      </c>
      <c r="E21" s="25">
        <f>E22</f>
        <v>32000</v>
      </c>
      <c r="F21" s="25">
        <f>F22</f>
        <v>0</v>
      </c>
      <c r="G21" s="25">
        <f>E21+F21</f>
        <v>32000</v>
      </c>
    </row>
    <row r="22" spans="1:7" ht="45.75" customHeight="1">
      <c r="A22" s="7"/>
      <c r="B22" s="7"/>
      <c r="C22" s="7" t="s">
        <v>51</v>
      </c>
      <c r="D22" s="8" t="s">
        <v>104</v>
      </c>
      <c r="E22" s="4">
        <v>32000</v>
      </c>
      <c r="F22" s="4">
        <v>0</v>
      </c>
      <c r="G22" s="36">
        <f>E22+F22</f>
        <v>32000</v>
      </c>
    </row>
    <row r="23" spans="1:7" ht="29.25" customHeight="1">
      <c r="A23" s="23"/>
      <c r="B23" s="23"/>
      <c r="C23" s="23"/>
      <c r="D23" s="27" t="s">
        <v>210</v>
      </c>
      <c r="E23" s="25">
        <f>E9</f>
        <v>1836000</v>
      </c>
      <c r="F23" s="25">
        <f>F9</f>
        <v>0</v>
      </c>
      <c r="G23" s="25">
        <f>G9</f>
        <v>1836000</v>
      </c>
    </row>
    <row r="24" spans="1:7" ht="29.25" customHeight="1">
      <c r="A24" s="26"/>
      <c r="B24" s="26"/>
      <c r="C24" s="26"/>
      <c r="D24" s="28" t="s">
        <v>211</v>
      </c>
      <c r="E24" s="79">
        <f>E23+F23</f>
        <v>1836000</v>
      </c>
      <c r="F24" s="80"/>
      <c r="G24" s="81"/>
    </row>
    <row r="25" spans="1:5" ht="12.75">
      <c r="A25" s="1"/>
      <c r="B25" s="1"/>
      <c r="C25" s="1"/>
      <c r="D25" s="15"/>
      <c r="E25" s="2"/>
    </row>
    <row r="26" spans="1:5" ht="12.75">
      <c r="A26" s="1"/>
      <c r="B26" s="1"/>
      <c r="C26" s="1"/>
      <c r="D26" s="15"/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</sheetData>
  <mergeCells count="5">
    <mergeCell ref="E24:G24"/>
    <mergeCell ref="E1:G1"/>
    <mergeCell ref="E2:G2"/>
    <mergeCell ref="E3:G3"/>
    <mergeCell ref="A4:G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52">
      <selection activeCell="D66" sqref="D6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.8515625" style="0" customWidth="1"/>
    <col min="4" max="4" width="35.57421875" style="0" customWidth="1"/>
    <col min="5" max="5" width="11.7109375" style="0" customWidth="1"/>
    <col min="6" max="6" width="12.28125" style="0" customWidth="1"/>
    <col min="7" max="7" width="11.421875" style="0" customWidth="1"/>
    <col min="8" max="8" width="11.7109375" style="0" bestFit="1" customWidth="1"/>
    <col min="9" max="9" width="10.140625" style="0" bestFit="1" customWidth="1"/>
  </cols>
  <sheetData>
    <row r="1" spans="5:7" ht="15" customHeight="1">
      <c r="E1" s="82" t="s">
        <v>339</v>
      </c>
      <c r="F1" s="82"/>
      <c r="G1" s="82"/>
    </row>
    <row r="2" spans="5:7" ht="11.25" customHeight="1">
      <c r="E2" s="83" t="s">
        <v>340</v>
      </c>
      <c r="F2" s="83"/>
      <c r="G2" s="83"/>
    </row>
    <row r="3" spans="5:7" ht="11.25" customHeight="1">
      <c r="E3" s="84"/>
      <c r="F3" s="84"/>
      <c r="G3" s="84"/>
    </row>
    <row r="4" spans="1:7" ht="12.75">
      <c r="A4" s="85" t="s">
        <v>338</v>
      </c>
      <c r="B4" s="85"/>
      <c r="C4" s="85"/>
      <c r="D4" s="85"/>
      <c r="E4" s="85"/>
      <c r="F4" s="85"/>
      <c r="G4" s="85"/>
    </row>
    <row r="5" spans="1:7" ht="12.75">
      <c r="A5" s="85" t="s">
        <v>341</v>
      </c>
      <c r="B5" s="85"/>
      <c r="C5" s="85"/>
      <c r="D5" s="85"/>
      <c r="E5" s="85"/>
      <c r="F5" s="85"/>
      <c r="G5" s="85"/>
    </row>
    <row r="6" spans="1:6" ht="15.75">
      <c r="A6" s="53"/>
      <c r="B6" s="53"/>
      <c r="C6" s="53"/>
      <c r="D6" s="53"/>
      <c r="E6" s="53"/>
      <c r="F6" s="53"/>
    </row>
    <row r="7" spans="1:7" ht="49.5" customHeight="1">
      <c r="A7" s="13" t="s">
        <v>0</v>
      </c>
      <c r="B7" s="13" t="s">
        <v>11</v>
      </c>
      <c r="C7" s="14" t="s">
        <v>23</v>
      </c>
      <c r="D7" s="18" t="s">
        <v>24</v>
      </c>
      <c r="E7" s="18" t="s">
        <v>342</v>
      </c>
      <c r="F7" s="18" t="s">
        <v>343</v>
      </c>
      <c r="G7" s="17" t="s">
        <v>344</v>
      </c>
    </row>
    <row r="8" spans="1:7" ht="13.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7</v>
      </c>
    </row>
    <row r="9" spans="1:7" ht="24.75" customHeight="1">
      <c r="A9" s="30">
        <v>852</v>
      </c>
      <c r="B9" s="30"/>
      <c r="C9" s="30"/>
      <c r="D9" s="24" t="s">
        <v>80</v>
      </c>
      <c r="E9" s="33">
        <f>E10+E13+E23+E25+E29+E31+E33+E55+E59</f>
        <v>2020400</v>
      </c>
      <c r="F9" s="33">
        <f>F10+F13+F23+F25+F29+F31+F33+F55+F59</f>
        <v>0</v>
      </c>
      <c r="G9" s="33">
        <f>G10+G13+G23+G25+G29+G31+G33+G55+G59</f>
        <v>2020400</v>
      </c>
    </row>
    <row r="10" spans="1:7" ht="30.75" customHeight="1">
      <c r="A10" s="37"/>
      <c r="B10" s="30">
        <v>85205</v>
      </c>
      <c r="C10" s="30"/>
      <c r="D10" s="24" t="s">
        <v>345</v>
      </c>
      <c r="E10" s="33">
        <f>E11+E12</f>
        <v>400</v>
      </c>
      <c r="F10" s="33">
        <f>F11+F12</f>
        <v>0</v>
      </c>
      <c r="G10" s="33">
        <f>E10+F10</f>
        <v>400</v>
      </c>
    </row>
    <row r="11" spans="1:7" ht="24.75" customHeight="1">
      <c r="A11" s="37"/>
      <c r="B11" s="37"/>
      <c r="C11" s="38">
        <v>4210</v>
      </c>
      <c r="D11" s="8" t="s">
        <v>420</v>
      </c>
      <c r="E11" s="60">
        <v>200</v>
      </c>
      <c r="F11" s="60">
        <v>0</v>
      </c>
      <c r="G11" s="60">
        <f>E11+F11</f>
        <v>200</v>
      </c>
    </row>
    <row r="12" spans="1:7" ht="24.75" customHeight="1">
      <c r="A12" s="37"/>
      <c r="B12" s="37"/>
      <c r="C12" s="38">
        <v>4300</v>
      </c>
      <c r="D12" s="8" t="s">
        <v>421</v>
      </c>
      <c r="E12" s="60">
        <v>200</v>
      </c>
      <c r="F12" s="60">
        <v>0</v>
      </c>
      <c r="G12" s="60">
        <f>E12+F12</f>
        <v>200</v>
      </c>
    </row>
    <row r="13" spans="1:7" ht="69" customHeight="1">
      <c r="A13" s="5"/>
      <c r="B13" s="30">
        <v>85212</v>
      </c>
      <c r="C13" s="30"/>
      <c r="D13" s="24" t="s">
        <v>327</v>
      </c>
      <c r="E13" s="33">
        <f>E14+E15+E16+E17+E18+E19+E20+E21+E22</f>
        <v>1550000</v>
      </c>
      <c r="F13" s="33">
        <f>F14+F15+F16+F17+F18+F19+F20+F21+F22</f>
        <v>0</v>
      </c>
      <c r="G13" s="33">
        <f>G14+G15+G16+G17+G18+G19+G20+G21+G22</f>
        <v>1550000</v>
      </c>
    </row>
    <row r="14" spans="1:7" ht="24.75" customHeight="1">
      <c r="A14" s="5"/>
      <c r="B14" s="5"/>
      <c r="C14" s="5">
        <v>3110</v>
      </c>
      <c r="D14" s="8" t="s">
        <v>249</v>
      </c>
      <c r="E14" s="4">
        <v>1498650</v>
      </c>
      <c r="F14" s="4">
        <v>0</v>
      </c>
      <c r="G14" s="36">
        <f aca="true" t="shared" si="0" ref="G14:G24">E14+F14</f>
        <v>1498650</v>
      </c>
    </row>
    <row r="15" spans="1:7" ht="24.75" customHeight="1">
      <c r="A15" s="5"/>
      <c r="B15" s="5"/>
      <c r="C15" s="5">
        <v>4010</v>
      </c>
      <c r="D15" s="8" t="s">
        <v>250</v>
      </c>
      <c r="E15" s="4">
        <v>31200</v>
      </c>
      <c r="F15" s="4">
        <v>0</v>
      </c>
      <c r="G15" s="36">
        <f t="shared" si="0"/>
        <v>31200</v>
      </c>
    </row>
    <row r="16" spans="1:7" ht="30.75" customHeight="1">
      <c r="A16" s="5"/>
      <c r="B16" s="5"/>
      <c r="C16" s="5">
        <v>4040</v>
      </c>
      <c r="D16" s="8" t="s">
        <v>252</v>
      </c>
      <c r="E16" s="4">
        <v>3000</v>
      </c>
      <c r="F16" s="4">
        <v>0</v>
      </c>
      <c r="G16" s="36">
        <f t="shared" si="0"/>
        <v>3000</v>
      </c>
    </row>
    <row r="17" spans="1:7" ht="33" customHeight="1">
      <c r="A17" s="5"/>
      <c r="B17" s="5"/>
      <c r="C17" s="5">
        <v>4110</v>
      </c>
      <c r="D17" s="8" t="s">
        <v>251</v>
      </c>
      <c r="E17" s="4">
        <v>5400</v>
      </c>
      <c r="F17" s="4">
        <v>0</v>
      </c>
      <c r="G17" s="36">
        <f t="shared" si="0"/>
        <v>5400</v>
      </c>
    </row>
    <row r="18" spans="1:7" ht="39.75" customHeight="1">
      <c r="A18" s="5"/>
      <c r="B18" s="5"/>
      <c r="C18" s="5">
        <v>4110</v>
      </c>
      <c r="D18" s="8" t="s">
        <v>287</v>
      </c>
      <c r="E18" s="4">
        <v>6205</v>
      </c>
      <c r="F18" s="4">
        <v>0</v>
      </c>
      <c r="G18" s="36">
        <f t="shared" si="0"/>
        <v>6205</v>
      </c>
    </row>
    <row r="19" spans="1:7" ht="24.75" customHeight="1">
      <c r="A19" s="5"/>
      <c r="B19" s="5"/>
      <c r="C19" s="5">
        <v>4120</v>
      </c>
      <c r="D19" s="8" t="s">
        <v>253</v>
      </c>
      <c r="E19" s="4">
        <v>900</v>
      </c>
      <c r="F19" s="4">
        <v>0</v>
      </c>
      <c r="G19" s="36">
        <f t="shared" si="0"/>
        <v>900</v>
      </c>
    </row>
    <row r="20" spans="1:7" ht="30" customHeight="1">
      <c r="A20" s="5"/>
      <c r="B20" s="5"/>
      <c r="C20" s="5">
        <v>4210</v>
      </c>
      <c r="D20" s="8" t="s">
        <v>254</v>
      </c>
      <c r="E20" s="4">
        <v>2575</v>
      </c>
      <c r="F20" s="4">
        <v>0</v>
      </c>
      <c r="G20" s="36">
        <f t="shared" si="0"/>
        <v>2575</v>
      </c>
    </row>
    <row r="21" spans="1:7" ht="30" customHeight="1">
      <c r="A21" s="5"/>
      <c r="B21" s="5"/>
      <c r="C21" s="38">
        <v>4300</v>
      </c>
      <c r="D21" s="8" t="s">
        <v>255</v>
      </c>
      <c r="E21" s="4">
        <v>1000</v>
      </c>
      <c r="F21" s="4">
        <v>0</v>
      </c>
      <c r="G21" s="36">
        <f t="shared" si="0"/>
        <v>1000</v>
      </c>
    </row>
    <row r="22" spans="1:7" ht="24.75" customHeight="1">
      <c r="A22" s="5"/>
      <c r="B22" s="5"/>
      <c r="C22" s="5">
        <v>4440</v>
      </c>
      <c r="D22" s="8" t="s">
        <v>256</v>
      </c>
      <c r="E22" s="4">
        <v>1070</v>
      </c>
      <c r="F22" s="4">
        <v>0</v>
      </c>
      <c r="G22" s="36">
        <f t="shared" si="0"/>
        <v>1070</v>
      </c>
    </row>
    <row r="23" spans="1:7" ht="100.5" customHeight="1">
      <c r="A23" s="5"/>
      <c r="B23" s="30">
        <v>85213</v>
      </c>
      <c r="C23" s="30"/>
      <c r="D23" s="24" t="s">
        <v>292</v>
      </c>
      <c r="E23" s="33">
        <f>E24</f>
        <v>8000</v>
      </c>
      <c r="F23" s="33">
        <f>F24</f>
        <v>0</v>
      </c>
      <c r="G23" s="33">
        <f>G24</f>
        <v>8000</v>
      </c>
    </row>
    <row r="24" spans="1:7" ht="40.5" customHeight="1">
      <c r="A24" s="5"/>
      <c r="B24" s="5"/>
      <c r="C24" s="5">
        <v>4130</v>
      </c>
      <c r="D24" s="8" t="s">
        <v>288</v>
      </c>
      <c r="E24" s="4">
        <v>8000</v>
      </c>
      <c r="F24" s="4">
        <v>0</v>
      </c>
      <c r="G24" s="36">
        <f t="shared" si="0"/>
        <v>8000</v>
      </c>
    </row>
    <row r="25" spans="1:7" ht="50.25" customHeight="1">
      <c r="A25" s="5"/>
      <c r="B25" s="30">
        <v>85214</v>
      </c>
      <c r="C25" s="30"/>
      <c r="D25" s="24" t="s">
        <v>102</v>
      </c>
      <c r="E25" s="33">
        <f>E26+E27+E28</f>
        <v>153000</v>
      </c>
      <c r="F25" s="33">
        <f>F26+F27+F28</f>
        <v>0</v>
      </c>
      <c r="G25" s="33">
        <f>G26+G27+G28</f>
        <v>153000</v>
      </c>
    </row>
    <row r="26" spans="1:7" ht="24.75" customHeight="1">
      <c r="A26" s="5"/>
      <c r="B26" s="5"/>
      <c r="C26" s="5">
        <v>3110</v>
      </c>
      <c r="D26" s="8" t="s">
        <v>257</v>
      </c>
      <c r="E26" s="4">
        <v>85000</v>
      </c>
      <c r="F26" s="4">
        <v>0</v>
      </c>
      <c r="G26" s="36">
        <f>E26+F26</f>
        <v>85000</v>
      </c>
    </row>
    <row r="27" spans="1:7" ht="24.75" customHeight="1">
      <c r="A27" s="5"/>
      <c r="B27" s="5"/>
      <c r="C27" s="5">
        <v>3110</v>
      </c>
      <c r="D27" s="8" t="s">
        <v>259</v>
      </c>
      <c r="E27" s="4">
        <v>28000</v>
      </c>
      <c r="F27" s="4">
        <v>0</v>
      </c>
      <c r="G27" s="36">
        <f>E27+F27</f>
        <v>28000</v>
      </c>
    </row>
    <row r="28" spans="1:7" ht="49.5" customHeight="1">
      <c r="A28" s="5"/>
      <c r="B28" s="5"/>
      <c r="C28" s="5">
        <v>4330</v>
      </c>
      <c r="D28" s="8" t="s">
        <v>258</v>
      </c>
      <c r="E28" s="4">
        <v>40000</v>
      </c>
      <c r="F28" s="4">
        <v>0</v>
      </c>
      <c r="G28" s="36">
        <f>E28+F28</f>
        <v>40000</v>
      </c>
    </row>
    <row r="29" spans="1:7" ht="31.5" customHeight="1">
      <c r="A29" s="5"/>
      <c r="B29" s="30">
        <v>85215</v>
      </c>
      <c r="C29" s="30"/>
      <c r="D29" s="24" t="s">
        <v>182</v>
      </c>
      <c r="E29" s="33">
        <f>E30</f>
        <v>3000</v>
      </c>
      <c r="F29" s="33">
        <f>F30</f>
        <v>0</v>
      </c>
      <c r="G29" s="25">
        <f>E29+F29</f>
        <v>3000</v>
      </c>
    </row>
    <row r="30" spans="1:7" ht="32.25" customHeight="1">
      <c r="A30" s="5"/>
      <c r="B30" s="5"/>
      <c r="C30" s="5">
        <v>3110</v>
      </c>
      <c r="D30" s="8" t="s">
        <v>260</v>
      </c>
      <c r="E30" s="4">
        <v>3000</v>
      </c>
      <c r="F30" s="4">
        <v>0</v>
      </c>
      <c r="G30" s="36">
        <f>E30+F30</f>
        <v>3000</v>
      </c>
    </row>
    <row r="31" spans="1:7" ht="33.75" customHeight="1">
      <c r="A31" s="5"/>
      <c r="B31" s="30">
        <v>85216</v>
      </c>
      <c r="C31" s="30"/>
      <c r="D31" s="24" t="s">
        <v>290</v>
      </c>
      <c r="E31" s="33">
        <f>E32</f>
        <v>83000</v>
      </c>
      <c r="F31" s="33">
        <f>F32</f>
        <v>0</v>
      </c>
      <c r="G31" s="33">
        <f>G32</f>
        <v>83000</v>
      </c>
    </row>
    <row r="32" spans="1:7" ht="35.25" customHeight="1">
      <c r="A32" s="5"/>
      <c r="B32" s="5"/>
      <c r="C32" s="5">
        <v>3110</v>
      </c>
      <c r="D32" s="8" t="s">
        <v>257</v>
      </c>
      <c r="E32" s="4">
        <v>83000</v>
      </c>
      <c r="F32" s="4">
        <v>0</v>
      </c>
      <c r="G32" s="36">
        <f>E32+F32</f>
        <v>83000</v>
      </c>
    </row>
    <row r="33" spans="1:7" ht="37.5" customHeight="1">
      <c r="A33" s="5"/>
      <c r="B33" s="30">
        <v>85219</v>
      </c>
      <c r="C33" s="30"/>
      <c r="D33" s="24" t="s">
        <v>183</v>
      </c>
      <c r="E33" s="33">
        <f>E34+E35+E36+E37+E38+E39+E40+E41+E42+E43+E44+E45+E46+E47+E48+E49+E50+E51+E52+E53+E54</f>
        <v>171700</v>
      </c>
      <c r="F33" s="33">
        <f>F34+F35+F36+F37+F38+F39+F40+F41+F42+F43+F44+F45+F46+F47+F48+F49+F50+F51+F52+F53+F54</f>
        <v>0</v>
      </c>
      <c r="G33" s="33">
        <f>G34+G35+G36+G37+G38+G39+G40+G41+G42+G43+G44+G45+G46+G47+G48+G49+G50+G51+G52+G53+G54</f>
        <v>171700</v>
      </c>
    </row>
    <row r="34" spans="1:7" ht="31.5" customHeight="1">
      <c r="A34" s="5"/>
      <c r="B34" s="37"/>
      <c r="C34" s="5">
        <v>4010</v>
      </c>
      <c r="D34" s="8" t="s">
        <v>270</v>
      </c>
      <c r="E34" s="60">
        <v>51300</v>
      </c>
      <c r="F34" s="60">
        <v>0</v>
      </c>
      <c r="G34" s="60">
        <f>E34+F34</f>
        <v>51300</v>
      </c>
    </row>
    <row r="35" spans="1:7" ht="31.5" customHeight="1">
      <c r="A35" s="5"/>
      <c r="B35" s="5"/>
      <c r="C35" s="5">
        <v>4010</v>
      </c>
      <c r="D35" s="8" t="s">
        <v>272</v>
      </c>
      <c r="E35" s="4">
        <v>68100</v>
      </c>
      <c r="F35" s="4">
        <v>0</v>
      </c>
      <c r="G35" s="36">
        <f aca="true" t="shared" si="1" ref="G35:G58">E35+F35</f>
        <v>68100</v>
      </c>
    </row>
    <row r="36" spans="1:7" ht="29.25" customHeight="1">
      <c r="A36" s="5"/>
      <c r="B36" s="5"/>
      <c r="C36" s="5">
        <v>4040</v>
      </c>
      <c r="D36" s="8" t="s">
        <v>261</v>
      </c>
      <c r="E36" s="4">
        <v>3050</v>
      </c>
      <c r="F36" s="4">
        <v>0</v>
      </c>
      <c r="G36" s="36">
        <f t="shared" si="1"/>
        <v>3050</v>
      </c>
    </row>
    <row r="37" spans="1:7" ht="30" customHeight="1">
      <c r="A37" s="5"/>
      <c r="B37" s="5"/>
      <c r="C37" s="5">
        <v>4040</v>
      </c>
      <c r="D37" s="8" t="s">
        <v>273</v>
      </c>
      <c r="E37" s="4">
        <v>4300</v>
      </c>
      <c r="F37" s="4">
        <v>0</v>
      </c>
      <c r="G37" s="36">
        <f t="shared" si="1"/>
        <v>4300</v>
      </c>
    </row>
    <row r="38" spans="1:7" ht="34.5" customHeight="1">
      <c r="A38" s="5"/>
      <c r="B38" s="5"/>
      <c r="C38" s="5">
        <v>4110</v>
      </c>
      <c r="D38" s="8" t="s">
        <v>262</v>
      </c>
      <c r="E38" s="4">
        <v>8600</v>
      </c>
      <c r="F38" s="4">
        <v>0</v>
      </c>
      <c r="G38" s="36">
        <f t="shared" si="1"/>
        <v>8600</v>
      </c>
    </row>
    <row r="39" spans="1:7" ht="32.25" customHeight="1">
      <c r="A39" s="5"/>
      <c r="B39" s="5"/>
      <c r="C39" s="5">
        <v>4110</v>
      </c>
      <c r="D39" s="8" t="s">
        <v>274</v>
      </c>
      <c r="E39" s="4">
        <v>11300</v>
      </c>
      <c r="F39" s="4">
        <v>0</v>
      </c>
      <c r="G39" s="36">
        <f t="shared" si="1"/>
        <v>11300</v>
      </c>
    </row>
    <row r="40" spans="1:7" ht="28.5" customHeight="1">
      <c r="A40" s="5"/>
      <c r="B40" s="5"/>
      <c r="C40" s="5">
        <v>4120</v>
      </c>
      <c r="D40" s="8" t="s">
        <v>263</v>
      </c>
      <c r="E40" s="4">
        <v>1300</v>
      </c>
      <c r="F40" s="4">
        <v>0</v>
      </c>
      <c r="G40" s="36">
        <f t="shared" si="1"/>
        <v>1300</v>
      </c>
    </row>
    <row r="41" spans="1:7" ht="30" customHeight="1">
      <c r="A41" s="5"/>
      <c r="B41" s="5"/>
      <c r="C41" s="5">
        <v>4120</v>
      </c>
      <c r="D41" s="8" t="s">
        <v>275</v>
      </c>
      <c r="E41" s="4">
        <v>1800</v>
      </c>
      <c r="F41" s="4">
        <v>0</v>
      </c>
      <c r="G41" s="36">
        <f t="shared" si="1"/>
        <v>1800</v>
      </c>
    </row>
    <row r="42" spans="1:7" ht="30" customHeight="1">
      <c r="A42" s="5"/>
      <c r="B42" s="5"/>
      <c r="C42" s="5">
        <v>4210</v>
      </c>
      <c r="D42" s="8" t="s">
        <v>264</v>
      </c>
      <c r="E42" s="4">
        <v>3550</v>
      </c>
      <c r="F42" s="4">
        <v>0</v>
      </c>
      <c r="G42" s="36">
        <f t="shared" si="1"/>
        <v>3550</v>
      </c>
    </row>
    <row r="43" spans="1:7" ht="32.25" customHeight="1">
      <c r="A43" s="5"/>
      <c r="B43" s="5"/>
      <c r="C43" s="5">
        <v>4210</v>
      </c>
      <c r="D43" s="8" t="s">
        <v>271</v>
      </c>
      <c r="E43" s="4">
        <v>2370</v>
      </c>
      <c r="F43" s="4">
        <v>0</v>
      </c>
      <c r="G43" s="36">
        <f t="shared" si="1"/>
        <v>2370</v>
      </c>
    </row>
    <row r="44" spans="1:7" ht="34.5" customHeight="1">
      <c r="A44" s="5"/>
      <c r="B44" s="5"/>
      <c r="C44" s="5">
        <v>4260</v>
      </c>
      <c r="D44" s="8" t="s">
        <v>265</v>
      </c>
      <c r="E44" s="4">
        <v>1300</v>
      </c>
      <c r="F44" s="4">
        <v>0</v>
      </c>
      <c r="G44" s="36">
        <f t="shared" si="1"/>
        <v>1300</v>
      </c>
    </row>
    <row r="45" spans="1:7" ht="29.25" customHeight="1">
      <c r="A45" s="5"/>
      <c r="B45" s="5"/>
      <c r="C45" s="5">
        <v>4260</v>
      </c>
      <c r="D45" s="8" t="s">
        <v>276</v>
      </c>
      <c r="E45" s="4">
        <v>3000</v>
      </c>
      <c r="F45" s="4">
        <v>0</v>
      </c>
      <c r="G45" s="36">
        <f t="shared" si="1"/>
        <v>3000</v>
      </c>
    </row>
    <row r="46" spans="1:7" ht="24.75" customHeight="1">
      <c r="A46" s="5"/>
      <c r="B46" s="5"/>
      <c r="C46" s="5">
        <v>4270</v>
      </c>
      <c r="D46" s="8" t="s">
        <v>277</v>
      </c>
      <c r="E46" s="4">
        <v>500</v>
      </c>
      <c r="F46" s="4">
        <v>0</v>
      </c>
      <c r="G46" s="36">
        <f t="shared" si="1"/>
        <v>500</v>
      </c>
    </row>
    <row r="47" spans="1:7" ht="24.75" customHeight="1">
      <c r="A47" s="5"/>
      <c r="B47" s="5"/>
      <c r="C47" s="5">
        <v>4300</v>
      </c>
      <c r="D47" s="8" t="s">
        <v>266</v>
      </c>
      <c r="E47" s="4">
        <v>1500</v>
      </c>
      <c r="F47" s="4">
        <v>0</v>
      </c>
      <c r="G47" s="36">
        <f t="shared" si="1"/>
        <v>1500</v>
      </c>
    </row>
    <row r="48" spans="1:7" ht="24.75" customHeight="1">
      <c r="A48" s="5"/>
      <c r="B48" s="5"/>
      <c r="C48" s="5">
        <v>4300</v>
      </c>
      <c r="D48" s="8" t="s">
        <v>278</v>
      </c>
      <c r="E48" s="4">
        <v>4000</v>
      </c>
      <c r="F48" s="4">
        <v>0</v>
      </c>
      <c r="G48" s="36">
        <f t="shared" si="1"/>
        <v>4000</v>
      </c>
    </row>
    <row r="49" spans="1:7" ht="45.75" customHeight="1">
      <c r="A49" s="5"/>
      <c r="B49" s="5"/>
      <c r="C49" s="5">
        <v>4370</v>
      </c>
      <c r="D49" s="8" t="s">
        <v>267</v>
      </c>
      <c r="E49" s="4">
        <v>1330</v>
      </c>
      <c r="F49" s="4">
        <v>0</v>
      </c>
      <c r="G49" s="36">
        <f t="shared" si="1"/>
        <v>1330</v>
      </c>
    </row>
    <row r="50" spans="1:7" ht="28.5" customHeight="1">
      <c r="A50" s="5"/>
      <c r="B50" s="5"/>
      <c r="C50" s="5">
        <v>4410</v>
      </c>
      <c r="D50" s="8" t="s">
        <v>279</v>
      </c>
      <c r="E50" s="4">
        <v>200</v>
      </c>
      <c r="F50" s="4">
        <v>0</v>
      </c>
      <c r="G50" s="36">
        <f t="shared" si="1"/>
        <v>200</v>
      </c>
    </row>
    <row r="51" spans="1:7" ht="30" customHeight="1">
      <c r="A51" s="5"/>
      <c r="B51" s="5"/>
      <c r="C51" s="5">
        <v>4430</v>
      </c>
      <c r="D51" s="8" t="s">
        <v>289</v>
      </c>
      <c r="E51" s="4">
        <v>500</v>
      </c>
      <c r="F51" s="4">
        <v>0</v>
      </c>
      <c r="G51" s="36">
        <f t="shared" si="1"/>
        <v>500</v>
      </c>
    </row>
    <row r="52" spans="1:7" ht="33.75" customHeight="1">
      <c r="A52" s="5"/>
      <c r="B52" s="5"/>
      <c r="C52" s="5">
        <v>4440</v>
      </c>
      <c r="D52" s="8" t="s">
        <v>268</v>
      </c>
      <c r="E52" s="4">
        <v>1070</v>
      </c>
      <c r="F52" s="4">
        <v>0</v>
      </c>
      <c r="G52" s="36">
        <f t="shared" si="1"/>
        <v>1070</v>
      </c>
    </row>
    <row r="53" spans="1:7" ht="30" customHeight="1">
      <c r="A53" s="5"/>
      <c r="B53" s="5"/>
      <c r="C53" s="5">
        <v>4440</v>
      </c>
      <c r="D53" s="8" t="s">
        <v>280</v>
      </c>
      <c r="E53" s="4">
        <v>2130</v>
      </c>
      <c r="F53" s="4">
        <v>0</v>
      </c>
      <c r="G53" s="36">
        <f t="shared" si="1"/>
        <v>2130</v>
      </c>
    </row>
    <row r="54" spans="1:7" ht="36" customHeight="1">
      <c r="A54" s="5"/>
      <c r="B54" s="5"/>
      <c r="C54" s="5">
        <v>4700</v>
      </c>
      <c r="D54" s="8" t="s">
        <v>281</v>
      </c>
      <c r="E54" s="4">
        <v>500</v>
      </c>
      <c r="F54" s="4">
        <v>0</v>
      </c>
      <c r="G54" s="36">
        <f t="shared" si="1"/>
        <v>500</v>
      </c>
    </row>
    <row r="55" spans="1:7" ht="35.25" customHeight="1">
      <c r="A55" s="5"/>
      <c r="B55" s="30">
        <v>85228</v>
      </c>
      <c r="C55" s="30"/>
      <c r="D55" s="24" t="s">
        <v>105</v>
      </c>
      <c r="E55" s="33">
        <f>E56+E57+E58</f>
        <v>1300</v>
      </c>
      <c r="F55" s="33">
        <f>F56+F57+F58</f>
        <v>0</v>
      </c>
      <c r="G55" s="33">
        <f>G56+G57+G58</f>
        <v>1300</v>
      </c>
    </row>
    <row r="56" spans="1:7" ht="25.5" customHeight="1">
      <c r="A56" s="5"/>
      <c r="B56" s="37"/>
      <c r="C56" s="5">
        <v>4110</v>
      </c>
      <c r="D56" s="8" t="s">
        <v>274</v>
      </c>
      <c r="E56" s="60">
        <v>300</v>
      </c>
      <c r="F56" s="60">
        <v>0</v>
      </c>
      <c r="G56" s="36">
        <f>E56+F56</f>
        <v>300</v>
      </c>
    </row>
    <row r="57" spans="1:7" ht="24.75" customHeight="1">
      <c r="A57" s="5"/>
      <c r="B57" s="5"/>
      <c r="C57" s="5">
        <v>4120</v>
      </c>
      <c r="D57" s="8" t="s">
        <v>275</v>
      </c>
      <c r="E57" s="4">
        <v>50</v>
      </c>
      <c r="F57" s="4">
        <v>0</v>
      </c>
      <c r="G57" s="36">
        <f t="shared" si="1"/>
        <v>50</v>
      </c>
    </row>
    <row r="58" spans="1:7" ht="24.75" customHeight="1">
      <c r="A58" s="5"/>
      <c r="B58" s="5"/>
      <c r="C58" s="5">
        <v>4170</v>
      </c>
      <c r="D58" s="8" t="s">
        <v>282</v>
      </c>
      <c r="E58" s="4">
        <v>950</v>
      </c>
      <c r="F58" s="4">
        <v>0</v>
      </c>
      <c r="G58" s="36">
        <f t="shared" si="1"/>
        <v>950</v>
      </c>
    </row>
    <row r="59" spans="1:7" ht="24.75" customHeight="1">
      <c r="A59" s="5"/>
      <c r="B59" s="30">
        <v>85295</v>
      </c>
      <c r="C59" s="30"/>
      <c r="D59" s="24" t="s">
        <v>59</v>
      </c>
      <c r="E59" s="33">
        <f>E60+E61</f>
        <v>50000</v>
      </c>
      <c r="F59" s="33">
        <f>F60+F61</f>
        <v>0</v>
      </c>
      <c r="G59" s="33">
        <f>G60+G61</f>
        <v>50000</v>
      </c>
    </row>
    <row r="60" spans="1:7" ht="24.75" customHeight="1">
      <c r="A60" s="5"/>
      <c r="B60" s="37"/>
      <c r="C60" s="5">
        <v>3110</v>
      </c>
      <c r="D60" s="8" t="s">
        <v>257</v>
      </c>
      <c r="E60" s="60">
        <v>32000</v>
      </c>
      <c r="F60" s="60">
        <v>0</v>
      </c>
      <c r="G60" s="78">
        <f>E60+F60</f>
        <v>32000</v>
      </c>
    </row>
    <row r="61" spans="1:7" ht="24.75" customHeight="1">
      <c r="A61" s="5"/>
      <c r="B61" s="5"/>
      <c r="C61" s="5">
        <v>3110</v>
      </c>
      <c r="D61" s="8" t="s">
        <v>269</v>
      </c>
      <c r="E61" s="4">
        <v>18000</v>
      </c>
      <c r="F61" s="4">
        <v>0</v>
      </c>
      <c r="G61" s="36">
        <f>E61+F61</f>
        <v>18000</v>
      </c>
    </row>
    <row r="62" spans="1:7" ht="21" customHeight="1">
      <c r="A62" s="31"/>
      <c r="B62" s="31"/>
      <c r="C62" s="31"/>
      <c r="D62" s="27" t="s">
        <v>214</v>
      </c>
      <c r="E62" s="25">
        <f>E9</f>
        <v>2020400</v>
      </c>
      <c r="F62" s="25">
        <f>F9</f>
        <v>0</v>
      </c>
      <c r="G62" s="25">
        <f>G9</f>
        <v>2020400</v>
      </c>
    </row>
    <row r="63" spans="1:7" ht="27" customHeight="1">
      <c r="A63" s="32"/>
      <c r="B63" s="32"/>
      <c r="C63" s="32"/>
      <c r="D63" s="27" t="s">
        <v>213</v>
      </c>
      <c r="E63" s="79">
        <f>E62+F62</f>
        <v>2020400</v>
      </c>
      <c r="F63" s="80"/>
      <c r="G63" s="81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2"/>
    </row>
    <row r="75" spans="5:7" ht="12.75">
      <c r="E75" s="2"/>
      <c r="G75" s="2"/>
    </row>
    <row r="76" spans="5:7" ht="12.75">
      <c r="E76" s="2"/>
      <c r="G76" s="2"/>
    </row>
    <row r="77" spans="5:7" ht="12.75">
      <c r="E77" s="2"/>
      <c r="G77" s="2"/>
    </row>
    <row r="78" spans="5:7" ht="12.75">
      <c r="E78" s="2"/>
      <c r="G78" s="2"/>
    </row>
    <row r="79" spans="5:7" ht="12.75">
      <c r="E79" s="2"/>
      <c r="G79" s="2"/>
    </row>
    <row r="80" spans="5:7" ht="12.75">
      <c r="E80" s="22"/>
      <c r="G80" s="22"/>
    </row>
    <row r="81" spans="5:7" ht="12.75">
      <c r="E81" s="2"/>
      <c r="G81" s="2"/>
    </row>
    <row r="82" ht="12.75">
      <c r="E82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145" spans="7:8" ht="12.75">
      <c r="G145" s="2"/>
      <c r="H145" s="2"/>
    </row>
  </sheetData>
  <mergeCells count="6">
    <mergeCell ref="E63:G63"/>
    <mergeCell ref="E1:G1"/>
    <mergeCell ref="E2:G2"/>
    <mergeCell ref="E3:G3"/>
    <mergeCell ref="A5:G5"/>
    <mergeCell ref="A4:G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4" sqref="A4:G4"/>
    </sheetView>
  </sheetViews>
  <sheetFormatPr defaultColWidth="9.140625" defaultRowHeight="12.75"/>
  <cols>
    <col min="1" max="1" width="4.28125" style="0" customWidth="1"/>
    <col min="2" max="2" width="7.421875" style="0" customWidth="1"/>
    <col min="3" max="3" width="6.00390625" style="0" customWidth="1"/>
    <col min="4" max="4" width="36.710937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1.8515625" style="0" customWidth="1"/>
    <col min="10" max="10" width="10.140625" style="0" bestFit="1" customWidth="1"/>
  </cols>
  <sheetData>
    <row r="1" spans="5:7" ht="12.75" customHeight="1">
      <c r="E1" s="82" t="s">
        <v>346</v>
      </c>
      <c r="F1" s="82"/>
      <c r="G1" s="82"/>
    </row>
    <row r="2" spans="5:7" ht="11.25" customHeight="1">
      <c r="E2" s="83" t="s">
        <v>337</v>
      </c>
      <c r="F2" s="83"/>
      <c r="G2" s="83"/>
    </row>
    <row r="3" spans="5:7" ht="11.25" customHeight="1">
      <c r="E3" s="84"/>
      <c r="F3" s="84"/>
      <c r="G3" s="84"/>
    </row>
    <row r="4" spans="1:7" ht="39" customHeight="1">
      <c r="A4" s="86" t="s">
        <v>415</v>
      </c>
      <c r="B4" s="86"/>
      <c r="C4" s="86"/>
      <c r="D4" s="86"/>
      <c r="E4" s="86"/>
      <c r="F4" s="86"/>
      <c r="G4" s="86"/>
    </row>
    <row r="5" spans="1:7" ht="14.25" customHeight="1">
      <c r="A5" s="54"/>
      <c r="B5" s="54"/>
      <c r="C5" s="54"/>
      <c r="D5" s="54"/>
      <c r="E5" s="54"/>
      <c r="F5" s="54"/>
      <c r="G5" s="54"/>
    </row>
    <row r="6" spans="1:9" ht="36.75" customHeight="1">
      <c r="A6" s="16" t="s">
        <v>0</v>
      </c>
      <c r="B6" s="17" t="s">
        <v>11</v>
      </c>
      <c r="C6" s="10" t="s">
        <v>23</v>
      </c>
      <c r="D6" s="10" t="s">
        <v>24</v>
      </c>
      <c r="E6" s="11" t="s">
        <v>331</v>
      </c>
      <c r="F6" s="48" t="s">
        <v>332</v>
      </c>
      <c r="G6" s="41" t="s">
        <v>333</v>
      </c>
      <c r="I6" s="55"/>
    </row>
    <row r="7" spans="1:7" ht="13.5" customHeight="1">
      <c r="A7" s="43">
        <v>1</v>
      </c>
      <c r="B7" s="44">
        <v>2</v>
      </c>
      <c r="C7" s="45">
        <v>3</v>
      </c>
      <c r="D7" s="45">
        <v>4</v>
      </c>
      <c r="E7" s="46">
        <v>5</v>
      </c>
      <c r="F7" s="46">
        <v>6</v>
      </c>
      <c r="G7" s="47">
        <v>7</v>
      </c>
    </row>
    <row r="8" spans="1:7" ht="24.75" customHeight="1">
      <c r="A8" s="23" t="s">
        <v>9</v>
      </c>
      <c r="B8" s="23"/>
      <c r="C8" s="23"/>
      <c r="D8" s="24" t="s">
        <v>79</v>
      </c>
      <c r="E8" s="25">
        <f>E9</f>
        <v>110000</v>
      </c>
      <c r="F8" s="25">
        <f>F9</f>
        <v>0</v>
      </c>
      <c r="G8" s="25">
        <f>G9</f>
        <v>110000</v>
      </c>
    </row>
    <row r="9" spans="1:7" ht="24.75" customHeight="1">
      <c r="A9" s="7"/>
      <c r="B9" s="23" t="s">
        <v>198</v>
      </c>
      <c r="C9" s="23"/>
      <c r="D9" s="24" t="s">
        <v>199</v>
      </c>
      <c r="E9" s="25">
        <f>E10</f>
        <v>110000</v>
      </c>
      <c r="F9" s="25">
        <v>0</v>
      </c>
      <c r="G9" s="25">
        <f>E9+F9</f>
        <v>110000</v>
      </c>
    </row>
    <row r="10" spans="1:7" ht="24.75" customHeight="1">
      <c r="A10" s="7"/>
      <c r="B10" s="7"/>
      <c r="C10" s="7" t="s">
        <v>28</v>
      </c>
      <c r="D10" s="8" t="s">
        <v>63</v>
      </c>
      <c r="E10" s="4">
        <v>110000</v>
      </c>
      <c r="F10" s="4">
        <v>0</v>
      </c>
      <c r="G10" s="36">
        <f>E10+F10</f>
        <v>110000</v>
      </c>
    </row>
    <row r="11" spans="1:7" ht="24.75" customHeight="1">
      <c r="A11" s="23"/>
      <c r="B11" s="23"/>
      <c r="C11" s="23"/>
      <c r="D11" s="27" t="s">
        <v>210</v>
      </c>
      <c r="E11" s="25">
        <f>E8</f>
        <v>110000</v>
      </c>
      <c r="F11" s="25">
        <f>F8</f>
        <v>0</v>
      </c>
      <c r="G11" s="25">
        <f>G8</f>
        <v>110000</v>
      </c>
    </row>
    <row r="12" spans="1:7" ht="29.25" customHeight="1">
      <c r="A12" s="26"/>
      <c r="B12" s="26"/>
      <c r="C12" s="26"/>
      <c r="D12" s="28" t="s">
        <v>211</v>
      </c>
      <c r="E12" s="79">
        <f>E11+F11</f>
        <v>110000</v>
      </c>
      <c r="F12" s="80"/>
      <c r="G12" s="81"/>
    </row>
    <row r="13" spans="1:5" ht="12.75">
      <c r="A13" s="1"/>
      <c r="B13" s="1"/>
      <c r="C13" s="1"/>
      <c r="D13" s="15"/>
      <c r="E13" s="2"/>
    </row>
    <row r="14" spans="1:5" ht="12.75">
      <c r="A14" s="1"/>
      <c r="B14" s="1"/>
      <c r="C14" s="1"/>
      <c r="D14" s="15"/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24" ht="12.75">
      <c r="E24" s="2"/>
    </row>
    <row r="25" ht="12.75">
      <c r="E25" s="2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</sheetData>
  <mergeCells count="5">
    <mergeCell ref="E12:G12"/>
    <mergeCell ref="E1:G1"/>
    <mergeCell ref="E2:G2"/>
    <mergeCell ref="E3:G3"/>
    <mergeCell ref="A4:G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5.140625" style="0" customWidth="1"/>
    <col min="4" max="4" width="32.140625" style="0" customWidth="1"/>
    <col min="5" max="5" width="13.140625" style="0" customWidth="1"/>
    <col min="6" max="6" width="10.7109375" style="0" customWidth="1"/>
    <col min="7" max="7" width="12.8515625" style="0" customWidth="1"/>
    <col min="8" max="8" width="11.7109375" style="0" bestFit="1" customWidth="1"/>
    <col min="9" max="9" width="10.140625" style="0" bestFit="1" customWidth="1"/>
  </cols>
  <sheetData>
    <row r="1" spans="5:7" ht="15" customHeight="1">
      <c r="E1" s="82" t="s">
        <v>347</v>
      </c>
      <c r="F1" s="82"/>
      <c r="G1" s="82"/>
    </row>
    <row r="2" spans="5:7" ht="13.5" customHeight="1">
      <c r="E2" s="83" t="s">
        <v>337</v>
      </c>
      <c r="F2" s="83"/>
      <c r="G2" s="83"/>
    </row>
    <row r="3" spans="5:7" ht="9" customHeight="1">
      <c r="E3" s="83"/>
      <c r="F3" s="83"/>
      <c r="G3" s="83"/>
    </row>
    <row r="4" spans="1:7" ht="31.5" customHeight="1">
      <c r="A4" s="86" t="s">
        <v>416</v>
      </c>
      <c r="B4" s="86"/>
      <c r="C4" s="86"/>
      <c r="D4" s="86"/>
      <c r="E4" s="86"/>
      <c r="F4" s="86"/>
      <c r="G4" s="86"/>
    </row>
    <row r="5" spans="1:6" ht="7.5" customHeight="1">
      <c r="A5" s="53"/>
      <c r="B5" s="53"/>
      <c r="C5" s="53"/>
      <c r="D5" s="53"/>
      <c r="E5" s="53"/>
      <c r="F5" s="53"/>
    </row>
    <row r="6" spans="1:7" ht="36" customHeight="1">
      <c r="A6" s="13" t="s">
        <v>0</v>
      </c>
      <c r="B6" s="13" t="s">
        <v>11</v>
      </c>
      <c r="C6" s="14" t="s">
        <v>23</v>
      </c>
      <c r="D6" s="18" t="s">
        <v>24</v>
      </c>
      <c r="E6" s="18" t="s">
        <v>342</v>
      </c>
      <c r="F6" s="18" t="s">
        <v>343</v>
      </c>
      <c r="G6" s="17" t="s">
        <v>344</v>
      </c>
    </row>
    <row r="7" spans="1:7" ht="13.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3">
        <v>7</v>
      </c>
    </row>
    <row r="8" spans="1:7" ht="23.25" customHeight="1">
      <c r="A8" s="29" t="s">
        <v>9</v>
      </c>
      <c r="B8" s="29"/>
      <c r="C8" s="29"/>
      <c r="D8" s="24" t="s">
        <v>79</v>
      </c>
      <c r="E8" s="33">
        <f>E9+E30+E33+E46</f>
        <v>2314800</v>
      </c>
      <c r="F8" s="33">
        <f>F9+F30+F33+F46</f>
        <v>200000</v>
      </c>
      <c r="G8" s="33">
        <f>G9+G30+G33+G46</f>
        <v>2514800</v>
      </c>
    </row>
    <row r="9" spans="1:7" ht="22.5" customHeight="1">
      <c r="A9" s="3"/>
      <c r="B9" s="29" t="s">
        <v>50</v>
      </c>
      <c r="C9" s="29"/>
      <c r="D9" s="24" t="s">
        <v>175</v>
      </c>
      <c r="E9" s="33">
        <f>E10+E11+E12+E13+E14+E15+E16+E17+E18+E19+E20+E21+E22+E23+E24+E25+E26+E27+E28+E29</f>
        <v>1920800</v>
      </c>
      <c r="F9" s="33">
        <f>F10+F11+F12+F13+F14+F15+F16+F17+F18+F19+F20+F21+F22+F23+F24+F25+F26+F27+F28+F29</f>
        <v>200000</v>
      </c>
      <c r="G9" s="33">
        <f>G10+G11+G12+G13+G14+G15+G16+G17+G18+G19+G20+G21+G22+G23+G24+G25+G26+G27+G28+G29</f>
        <v>2120800</v>
      </c>
    </row>
    <row r="10" spans="1:7" ht="28.5" customHeight="1">
      <c r="A10" s="3"/>
      <c r="B10" s="3"/>
      <c r="C10" s="3" t="s">
        <v>124</v>
      </c>
      <c r="D10" s="8" t="s">
        <v>141</v>
      </c>
      <c r="E10" s="4">
        <v>99000</v>
      </c>
      <c r="F10" s="4">
        <v>0</v>
      </c>
      <c r="G10" s="36">
        <f aca="true" t="shared" si="0" ref="G10:G29">E10+F10</f>
        <v>99000</v>
      </c>
    </row>
    <row r="11" spans="1:7" ht="27.75" customHeight="1">
      <c r="A11" s="3"/>
      <c r="B11" s="3"/>
      <c r="C11" s="3" t="s">
        <v>125</v>
      </c>
      <c r="D11" s="8" t="s">
        <v>142</v>
      </c>
      <c r="E11" s="4">
        <v>1252000</v>
      </c>
      <c r="F11" s="4">
        <v>0</v>
      </c>
      <c r="G11" s="36">
        <f t="shared" si="0"/>
        <v>1252000</v>
      </c>
    </row>
    <row r="12" spans="1:7" ht="21.75" customHeight="1">
      <c r="A12" s="3"/>
      <c r="B12" s="3"/>
      <c r="C12" s="3" t="s">
        <v>126</v>
      </c>
      <c r="D12" s="8" t="s">
        <v>143</v>
      </c>
      <c r="E12" s="4">
        <v>92000</v>
      </c>
      <c r="F12" s="4">
        <v>0</v>
      </c>
      <c r="G12" s="36">
        <f t="shared" si="0"/>
        <v>92000</v>
      </c>
    </row>
    <row r="13" spans="1:7" ht="22.5" customHeight="1">
      <c r="A13" s="3"/>
      <c r="B13" s="3"/>
      <c r="C13" s="3" t="s">
        <v>128</v>
      </c>
      <c r="D13" s="8" t="s">
        <v>145</v>
      </c>
      <c r="E13" s="4">
        <v>216000</v>
      </c>
      <c r="F13" s="4">
        <v>0</v>
      </c>
      <c r="G13" s="36">
        <f t="shared" si="0"/>
        <v>216000</v>
      </c>
    </row>
    <row r="14" spans="1:7" ht="24.75" customHeight="1">
      <c r="A14" s="3"/>
      <c r="B14" s="3"/>
      <c r="C14" s="3" t="s">
        <v>129</v>
      </c>
      <c r="D14" s="8" t="s">
        <v>179</v>
      </c>
      <c r="E14" s="4">
        <v>35000</v>
      </c>
      <c r="F14" s="4">
        <v>0</v>
      </c>
      <c r="G14" s="36">
        <f t="shared" si="0"/>
        <v>35000</v>
      </c>
    </row>
    <row r="15" spans="1:7" ht="22.5" customHeight="1">
      <c r="A15" s="5"/>
      <c r="B15" s="5"/>
      <c r="C15" s="5">
        <v>4140</v>
      </c>
      <c r="D15" s="8" t="s">
        <v>162</v>
      </c>
      <c r="E15" s="4">
        <v>4500</v>
      </c>
      <c r="F15" s="4">
        <v>0</v>
      </c>
      <c r="G15" s="36">
        <f t="shared" si="0"/>
        <v>4500</v>
      </c>
    </row>
    <row r="16" spans="1:7" ht="22.5" customHeight="1">
      <c r="A16" s="5"/>
      <c r="B16" s="5"/>
      <c r="C16" s="5">
        <v>4170</v>
      </c>
      <c r="D16" s="8" t="s">
        <v>138</v>
      </c>
      <c r="E16" s="4">
        <v>2200</v>
      </c>
      <c r="F16" s="4">
        <v>0</v>
      </c>
      <c r="G16" s="36">
        <f t="shared" si="0"/>
        <v>2200</v>
      </c>
    </row>
    <row r="17" spans="1:7" ht="22.5" customHeight="1">
      <c r="A17" s="5"/>
      <c r="B17" s="5"/>
      <c r="C17" s="5">
        <v>4210</v>
      </c>
      <c r="D17" s="8" t="s">
        <v>140</v>
      </c>
      <c r="E17" s="4">
        <v>93000</v>
      </c>
      <c r="F17" s="4">
        <v>0</v>
      </c>
      <c r="G17" s="36">
        <f t="shared" si="0"/>
        <v>93000</v>
      </c>
    </row>
    <row r="18" spans="1:7" ht="31.5" customHeight="1">
      <c r="A18" s="5"/>
      <c r="B18" s="5"/>
      <c r="C18" s="5">
        <v>4240</v>
      </c>
      <c r="D18" s="8" t="s">
        <v>176</v>
      </c>
      <c r="E18" s="4">
        <v>3000</v>
      </c>
      <c r="F18" s="4">
        <v>0</v>
      </c>
      <c r="G18" s="36">
        <f t="shared" si="0"/>
        <v>3000</v>
      </c>
    </row>
    <row r="19" spans="1:7" ht="24.75" customHeight="1">
      <c r="A19" s="5"/>
      <c r="B19" s="5"/>
      <c r="C19" s="5">
        <v>4260</v>
      </c>
      <c r="D19" s="8" t="s">
        <v>246</v>
      </c>
      <c r="E19" s="4">
        <v>20000</v>
      </c>
      <c r="F19" s="4">
        <v>0</v>
      </c>
      <c r="G19" s="36">
        <f t="shared" si="0"/>
        <v>20000</v>
      </c>
    </row>
    <row r="20" spans="1:7" ht="24.75" customHeight="1">
      <c r="A20" s="5"/>
      <c r="B20" s="5"/>
      <c r="C20" s="5">
        <v>4270</v>
      </c>
      <c r="D20" s="8" t="s">
        <v>147</v>
      </c>
      <c r="E20" s="4">
        <v>7200</v>
      </c>
      <c r="F20" s="4">
        <v>0</v>
      </c>
      <c r="G20" s="36">
        <f t="shared" si="0"/>
        <v>7200</v>
      </c>
    </row>
    <row r="21" spans="1:7" ht="22.5" customHeight="1">
      <c r="A21" s="5"/>
      <c r="B21" s="5"/>
      <c r="C21" s="5">
        <v>4280</v>
      </c>
      <c r="D21" s="8" t="s">
        <v>148</v>
      </c>
      <c r="E21" s="4">
        <v>800</v>
      </c>
      <c r="F21" s="4">
        <v>0</v>
      </c>
      <c r="G21" s="36">
        <f t="shared" si="0"/>
        <v>800</v>
      </c>
    </row>
    <row r="22" spans="1:7" ht="21.75" customHeight="1">
      <c r="A22" s="5"/>
      <c r="B22" s="5"/>
      <c r="C22" s="5">
        <v>4300</v>
      </c>
      <c r="D22" s="8" t="s">
        <v>139</v>
      </c>
      <c r="E22" s="4">
        <v>12000</v>
      </c>
      <c r="F22" s="4">
        <v>0</v>
      </c>
      <c r="G22" s="36">
        <f t="shared" si="0"/>
        <v>12000</v>
      </c>
    </row>
    <row r="23" spans="1:7" ht="20.25" customHeight="1">
      <c r="A23" s="5"/>
      <c r="B23" s="5"/>
      <c r="C23" s="5">
        <v>4350</v>
      </c>
      <c r="D23" s="8" t="s">
        <v>163</v>
      </c>
      <c r="E23" s="4">
        <v>1800</v>
      </c>
      <c r="F23" s="4">
        <v>0</v>
      </c>
      <c r="G23" s="36">
        <f t="shared" si="0"/>
        <v>1800</v>
      </c>
    </row>
    <row r="24" spans="1:7" ht="39.75" customHeight="1">
      <c r="A24" s="5"/>
      <c r="B24" s="5"/>
      <c r="C24" s="5">
        <v>4370</v>
      </c>
      <c r="D24" s="8" t="s">
        <v>209</v>
      </c>
      <c r="E24" s="4">
        <v>2400</v>
      </c>
      <c r="F24" s="4">
        <v>0</v>
      </c>
      <c r="G24" s="36">
        <f t="shared" si="0"/>
        <v>2400</v>
      </c>
    </row>
    <row r="25" spans="1:7" ht="20.25" customHeight="1">
      <c r="A25" s="5"/>
      <c r="B25" s="5"/>
      <c r="C25" s="5">
        <v>4410</v>
      </c>
      <c r="D25" s="8" t="s">
        <v>155</v>
      </c>
      <c r="E25" s="4">
        <v>3000</v>
      </c>
      <c r="F25" s="4">
        <v>0</v>
      </c>
      <c r="G25" s="36">
        <f t="shared" si="0"/>
        <v>3000</v>
      </c>
    </row>
    <row r="26" spans="1:7" ht="23.25" customHeight="1">
      <c r="A26" s="5"/>
      <c r="B26" s="5"/>
      <c r="C26" s="5">
        <v>4430</v>
      </c>
      <c r="D26" s="8" t="s">
        <v>165</v>
      </c>
      <c r="E26" s="4">
        <v>2000</v>
      </c>
      <c r="F26" s="4">
        <v>0</v>
      </c>
      <c r="G26" s="36">
        <f t="shared" si="0"/>
        <v>2000</v>
      </c>
    </row>
    <row r="27" spans="1:7" ht="21.75" customHeight="1">
      <c r="A27" s="5"/>
      <c r="B27" s="5"/>
      <c r="C27" s="5">
        <v>4440</v>
      </c>
      <c r="D27" s="8" t="s">
        <v>156</v>
      </c>
      <c r="E27" s="4">
        <v>73700</v>
      </c>
      <c r="F27" s="4">
        <v>0</v>
      </c>
      <c r="G27" s="36">
        <f t="shared" si="0"/>
        <v>73700</v>
      </c>
    </row>
    <row r="28" spans="1:7" ht="33.75" customHeight="1">
      <c r="A28" s="5"/>
      <c r="B28" s="5"/>
      <c r="C28" s="5">
        <v>4700</v>
      </c>
      <c r="D28" s="8" t="s">
        <v>166</v>
      </c>
      <c r="E28" s="4">
        <v>1200</v>
      </c>
      <c r="F28" s="4">
        <v>0</v>
      </c>
      <c r="G28" s="36">
        <f t="shared" si="0"/>
        <v>1200</v>
      </c>
    </row>
    <row r="29" spans="1:7" ht="57.75" customHeight="1">
      <c r="A29" s="5"/>
      <c r="B29" s="5"/>
      <c r="C29" s="5">
        <v>6050</v>
      </c>
      <c r="D29" s="8" t="s">
        <v>360</v>
      </c>
      <c r="E29" s="4">
        <v>0</v>
      </c>
      <c r="F29" s="4">
        <v>200000</v>
      </c>
      <c r="G29" s="36">
        <f t="shared" si="0"/>
        <v>200000</v>
      </c>
    </row>
    <row r="30" spans="1:7" ht="32.25" customHeight="1">
      <c r="A30" s="5"/>
      <c r="B30" s="30">
        <v>80146</v>
      </c>
      <c r="C30" s="30"/>
      <c r="D30" s="24" t="s">
        <v>178</v>
      </c>
      <c r="E30" s="33">
        <f>E31+E32</f>
        <v>2800</v>
      </c>
      <c r="F30" s="33">
        <f>F31+F32</f>
        <v>0</v>
      </c>
      <c r="G30" s="33">
        <f>G31+G32</f>
        <v>2800</v>
      </c>
    </row>
    <row r="31" spans="1:7" ht="21" customHeight="1">
      <c r="A31" s="5"/>
      <c r="B31" s="5"/>
      <c r="C31" s="5">
        <v>4410</v>
      </c>
      <c r="D31" s="8" t="s">
        <v>155</v>
      </c>
      <c r="E31" s="4">
        <v>800</v>
      </c>
      <c r="F31" s="4">
        <v>0</v>
      </c>
      <c r="G31" s="36">
        <f aca="true" t="shared" si="1" ref="G31:G45">E31+F31</f>
        <v>800</v>
      </c>
    </row>
    <row r="32" spans="1:7" ht="33.75" customHeight="1">
      <c r="A32" s="5"/>
      <c r="B32" s="5"/>
      <c r="C32" s="5">
        <v>4700</v>
      </c>
      <c r="D32" s="8" t="s">
        <v>166</v>
      </c>
      <c r="E32" s="4">
        <v>2000</v>
      </c>
      <c r="F32" s="4">
        <v>0</v>
      </c>
      <c r="G32" s="36">
        <f t="shared" si="1"/>
        <v>2000</v>
      </c>
    </row>
    <row r="33" spans="1:7" ht="24.75" customHeight="1">
      <c r="A33" s="5"/>
      <c r="B33" s="30">
        <v>80148</v>
      </c>
      <c r="C33" s="30"/>
      <c r="D33" s="24" t="s">
        <v>199</v>
      </c>
      <c r="E33" s="33">
        <f>E34+E35+E36+E37+E38+E39+E40+E41+E42+E43+E44+E45</f>
        <v>349300</v>
      </c>
      <c r="F33" s="33">
        <f>F34+F35+F36+F37+F38+F39+F40+F41+F42+F43+F44+F45</f>
        <v>0</v>
      </c>
      <c r="G33" s="33">
        <f>G34+G35+G36+G37+G38+G39+G40+G41+G42+G43+G44+G45</f>
        <v>349300</v>
      </c>
    </row>
    <row r="34" spans="1:7" ht="29.25" customHeight="1">
      <c r="A34" s="5"/>
      <c r="B34" s="5"/>
      <c r="C34" s="5">
        <v>3020</v>
      </c>
      <c r="D34" s="8" t="s">
        <v>141</v>
      </c>
      <c r="E34" s="4">
        <v>9900</v>
      </c>
      <c r="F34" s="4">
        <v>0</v>
      </c>
      <c r="G34" s="36">
        <f t="shared" si="1"/>
        <v>9900</v>
      </c>
    </row>
    <row r="35" spans="1:7" ht="24.75" customHeight="1">
      <c r="A35" s="5"/>
      <c r="B35" s="5"/>
      <c r="C35" s="5">
        <v>4010</v>
      </c>
      <c r="D35" s="8" t="s">
        <v>142</v>
      </c>
      <c r="E35" s="4">
        <v>175700</v>
      </c>
      <c r="F35" s="4">
        <v>0</v>
      </c>
      <c r="G35" s="36">
        <f t="shared" si="1"/>
        <v>175700</v>
      </c>
    </row>
    <row r="36" spans="1:7" ht="24.75" customHeight="1">
      <c r="A36" s="5"/>
      <c r="B36" s="5"/>
      <c r="C36" s="5">
        <v>4040</v>
      </c>
      <c r="D36" s="8" t="s">
        <v>143</v>
      </c>
      <c r="E36" s="4">
        <v>11500</v>
      </c>
      <c r="F36" s="4">
        <v>0</v>
      </c>
      <c r="G36" s="36">
        <f t="shared" si="1"/>
        <v>11500</v>
      </c>
    </row>
    <row r="37" spans="1:7" ht="24.75" customHeight="1">
      <c r="A37" s="5"/>
      <c r="B37" s="5"/>
      <c r="C37" s="5">
        <v>4110</v>
      </c>
      <c r="D37" s="8" t="s">
        <v>145</v>
      </c>
      <c r="E37" s="4">
        <v>28200</v>
      </c>
      <c r="F37" s="4">
        <v>0</v>
      </c>
      <c r="G37" s="36">
        <f t="shared" si="1"/>
        <v>28200</v>
      </c>
    </row>
    <row r="38" spans="1:7" ht="21" customHeight="1">
      <c r="A38" s="5"/>
      <c r="B38" s="5"/>
      <c r="C38" s="5">
        <v>4120</v>
      </c>
      <c r="D38" s="8" t="s">
        <v>179</v>
      </c>
      <c r="E38" s="4">
        <v>4500</v>
      </c>
      <c r="F38" s="4">
        <v>0</v>
      </c>
      <c r="G38" s="36">
        <f t="shared" si="1"/>
        <v>4500</v>
      </c>
    </row>
    <row r="39" spans="1:7" ht="21.75" customHeight="1">
      <c r="A39" s="5"/>
      <c r="B39" s="5"/>
      <c r="C39" s="5">
        <v>4210</v>
      </c>
      <c r="D39" s="8" t="s">
        <v>140</v>
      </c>
      <c r="E39" s="4">
        <v>9800</v>
      </c>
      <c r="F39" s="4">
        <v>0</v>
      </c>
      <c r="G39" s="36">
        <f t="shared" si="1"/>
        <v>9800</v>
      </c>
    </row>
    <row r="40" spans="1:7" ht="22.5" customHeight="1">
      <c r="A40" s="5"/>
      <c r="B40" s="5"/>
      <c r="C40" s="5">
        <v>4220</v>
      </c>
      <c r="D40" s="8" t="s">
        <v>203</v>
      </c>
      <c r="E40" s="4">
        <v>93000</v>
      </c>
      <c r="F40" s="4">
        <v>0</v>
      </c>
      <c r="G40" s="36">
        <f t="shared" si="1"/>
        <v>93000</v>
      </c>
    </row>
    <row r="41" spans="1:7" ht="29.25" customHeight="1">
      <c r="A41" s="5"/>
      <c r="B41" s="5"/>
      <c r="C41" s="5">
        <v>4240</v>
      </c>
      <c r="D41" s="8" t="s">
        <v>176</v>
      </c>
      <c r="E41" s="4">
        <v>500</v>
      </c>
      <c r="F41" s="4">
        <v>0</v>
      </c>
      <c r="G41" s="36">
        <f t="shared" si="1"/>
        <v>500</v>
      </c>
    </row>
    <row r="42" spans="1:7" ht="22.5" customHeight="1">
      <c r="A42" s="5"/>
      <c r="B42" s="5"/>
      <c r="C42" s="5">
        <v>4260</v>
      </c>
      <c r="D42" s="8" t="s">
        <v>246</v>
      </c>
      <c r="E42" s="4">
        <v>5000</v>
      </c>
      <c r="F42" s="4">
        <v>0</v>
      </c>
      <c r="G42" s="36">
        <f t="shared" si="1"/>
        <v>5000</v>
      </c>
    </row>
    <row r="43" spans="1:7" ht="21" customHeight="1">
      <c r="A43" s="5"/>
      <c r="B43" s="5"/>
      <c r="C43" s="5">
        <v>4280</v>
      </c>
      <c r="D43" s="8" t="s">
        <v>148</v>
      </c>
      <c r="E43" s="4">
        <v>500</v>
      </c>
      <c r="F43" s="4">
        <v>0</v>
      </c>
      <c r="G43" s="36">
        <f t="shared" si="1"/>
        <v>500</v>
      </c>
    </row>
    <row r="44" spans="1:7" ht="20.25" customHeight="1">
      <c r="A44" s="5"/>
      <c r="B44" s="5"/>
      <c r="C44" s="5">
        <v>4300</v>
      </c>
      <c r="D44" s="8" t="s">
        <v>139</v>
      </c>
      <c r="E44" s="4">
        <v>1500</v>
      </c>
      <c r="F44" s="4">
        <v>0</v>
      </c>
      <c r="G44" s="36">
        <f t="shared" si="1"/>
        <v>1500</v>
      </c>
    </row>
    <row r="45" spans="1:7" ht="19.5" customHeight="1">
      <c r="A45" s="5"/>
      <c r="B45" s="5"/>
      <c r="C45" s="5">
        <v>4440</v>
      </c>
      <c r="D45" s="8" t="s">
        <v>156</v>
      </c>
      <c r="E45" s="4">
        <v>9200</v>
      </c>
      <c r="F45" s="4">
        <v>0</v>
      </c>
      <c r="G45" s="36">
        <f t="shared" si="1"/>
        <v>9200</v>
      </c>
    </row>
    <row r="46" spans="1:7" ht="23.25" customHeight="1">
      <c r="A46" s="5"/>
      <c r="B46" s="30">
        <v>80195</v>
      </c>
      <c r="C46" s="30"/>
      <c r="D46" s="27" t="s">
        <v>59</v>
      </c>
      <c r="E46" s="25">
        <f>E47+E48+E49+E50+E51</f>
        <v>41900</v>
      </c>
      <c r="F46" s="25">
        <f>F47+F48+F49+F50+F51</f>
        <v>0</v>
      </c>
      <c r="G46" s="25">
        <f>G47+G48+G49+G50+G51</f>
        <v>41900</v>
      </c>
    </row>
    <row r="47" spans="1:7" ht="22.5" customHeight="1">
      <c r="A47" s="5"/>
      <c r="B47" s="5"/>
      <c r="C47" s="5">
        <v>4170</v>
      </c>
      <c r="D47" s="8" t="s">
        <v>138</v>
      </c>
      <c r="E47" s="4">
        <v>500</v>
      </c>
      <c r="F47" s="4">
        <v>0</v>
      </c>
      <c r="G47" s="36">
        <f aca="true" t="shared" si="2" ref="G47:G54">E47+F47</f>
        <v>500</v>
      </c>
    </row>
    <row r="48" spans="1:7" ht="24" customHeight="1">
      <c r="A48" s="5"/>
      <c r="B48" s="5"/>
      <c r="C48" s="5">
        <v>4210</v>
      </c>
      <c r="D48" s="8" t="s">
        <v>140</v>
      </c>
      <c r="E48" s="4">
        <v>100</v>
      </c>
      <c r="F48" s="4">
        <v>0</v>
      </c>
      <c r="G48" s="36">
        <f t="shared" si="2"/>
        <v>100</v>
      </c>
    </row>
    <row r="49" spans="1:7" ht="24.75" customHeight="1">
      <c r="A49" s="5"/>
      <c r="B49" s="5"/>
      <c r="C49" s="5">
        <v>4300</v>
      </c>
      <c r="D49" s="8" t="s">
        <v>139</v>
      </c>
      <c r="E49" s="4">
        <v>3100</v>
      </c>
      <c r="F49" s="4">
        <v>0</v>
      </c>
      <c r="G49" s="36">
        <f t="shared" si="2"/>
        <v>3100</v>
      </c>
    </row>
    <row r="50" spans="1:7" ht="21" customHeight="1">
      <c r="A50" s="5"/>
      <c r="B50" s="5"/>
      <c r="C50" s="5">
        <v>4410</v>
      </c>
      <c r="D50" s="8" t="s">
        <v>155</v>
      </c>
      <c r="E50" s="4">
        <v>200</v>
      </c>
      <c r="F50" s="4">
        <v>0</v>
      </c>
      <c r="G50" s="36">
        <f t="shared" si="2"/>
        <v>200</v>
      </c>
    </row>
    <row r="51" spans="1:7" ht="21.75" customHeight="1">
      <c r="A51" s="5"/>
      <c r="B51" s="5"/>
      <c r="C51" s="5">
        <v>4440</v>
      </c>
      <c r="D51" s="8" t="s">
        <v>156</v>
      </c>
      <c r="E51" s="4">
        <v>38000</v>
      </c>
      <c r="F51" s="4">
        <v>0</v>
      </c>
      <c r="G51" s="36">
        <f t="shared" si="2"/>
        <v>38000</v>
      </c>
    </row>
    <row r="52" spans="1:7" ht="22.5" customHeight="1">
      <c r="A52" s="30">
        <v>854</v>
      </c>
      <c r="B52" s="30"/>
      <c r="C52" s="30"/>
      <c r="D52" s="24" t="s">
        <v>81</v>
      </c>
      <c r="E52" s="33">
        <f>E53</f>
        <v>1700</v>
      </c>
      <c r="F52" s="33">
        <f>F53</f>
        <v>0</v>
      </c>
      <c r="G52" s="25">
        <f t="shared" si="2"/>
        <v>1700</v>
      </c>
    </row>
    <row r="53" spans="1:7" ht="22.5" customHeight="1">
      <c r="A53" s="5"/>
      <c r="B53" s="30">
        <v>85415</v>
      </c>
      <c r="C53" s="30"/>
      <c r="D53" s="24" t="s">
        <v>185</v>
      </c>
      <c r="E53" s="33">
        <f>E54</f>
        <v>1700</v>
      </c>
      <c r="F53" s="33">
        <f>F54</f>
        <v>0</v>
      </c>
      <c r="G53" s="33">
        <f>G54</f>
        <v>1700</v>
      </c>
    </row>
    <row r="54" spans="1:7" ht="21" customHeight="1">
      <c r="A54" s="5"/>
      <c r="B54" s="5"/>
      <c r="C54" s="5">
        <v>3260</v>
      </c>
      <c r="D54" s="8" t="s">
        <v>228</v>
      </c>
      <c r="E54" s="4">
        <v>1700</v>
      </c>
      <c r="F54" s="4">
        <v>0</v>
      </c>
      <c r="G54" s="36">
        <f t="shared" si="2"/>
        <v>1700</v>
      </c>
    </row>
    <row r="55" spans="1:7" ht="21" customHeight="1">
      <c r="A55" s="31"/>
      <c r="B55" s="31"/>
      <c r="C55" s="31"/>
      <c r="D55" s="27" t="s">
        <v>214</v>
      </c>
      <c r="E55" s="25">
        <f>E8+E52</f>
        <v>2316500</v>
      </c>
      <c r="F55" s="25">
        <f>F8+F52</f>
        <v>200000</v>
      </c>
      <c r="G55" s="25">
        <f>G8+G52</f>
        <v>2516500</v>
      </c>
    </row>
    <row r="56" spans="1:7" ht="24.75" customHeight="1">
      <c r="A56" s="32"/>
      <c r="B56" s="32"/>
      <c r="C56" s="32"/>
      <c r="D56" s="27" t="s">
        <v>213</v>
      </c>
      <c r="E56" s="79">
        <f>E55+F55</f>
        <v>2516500</v>
      </c>
      <c r="F56" s="80"/>
      <c r="G56" s="81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2"/>
    </row>
    <row r="68" spans="5:7" ht="12.75">
      <c r="E68" s="2"/>
      <c r="G68" s="2"/>
    </row>
    <row r="69" spans="5:7" ht="12.75">
      <c r="E69" s="2"/>
      <c r="G69" s="2"/>
    </row>
    <row r="70" spans="5:7" ht="12.75">
      <c r="E70" s="2"/>
      <c r="G70" s="2"/>
    </row>
    <row r="71" spans="5:7" ht="12.75">
      <c r="E71" s="2"/>
      <c r="G71" s="2"/>
    </row>
    <row r="72" spans="5:7" ht="12.75">
      <c r="E72" s="2"/>
      <c r="G72" s="2"/>
    </row>
    <row r="73" spans="5:7" ht="12.75">
      <c r="E73" s="22"/>
      <c r="G73" s="22"/>
    </row>
    <row r="74" spans="5:7" ht="12.75">
      <c r="E74" s="2"/>
      <c r="G74" s="2"/>
    </row>
    <row r="75" ht="12.75">
      <c r="E75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138" spans="7:8" ht="12.75">
      <c r="G138" s="2"/>
      <c r="H138" s="2"/>
    </row>
  </sheetData>
  <mergeCells count="5">
    <mergeCell ref="E56:G56"/>
    <mergeCell ref="E1:G1"/>
    <mergeCell ref="E2:G2"/>
    <mergeCell ref="E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D10" sqref="D10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5.8515625" style="0" customWidth="1"/>
    <col min="4" max="4" width="29.57421875" style="0" customWidth="1"/>
    <col min="5" max="5" width="12.8515625" style="0" customWidth="1"/>
    <col min="6" max="6" width="10.00390625" style="0" customWidth="1"/>
    <col min="7" max="7" width="14.140625" style="0" customWidth="1"/>
    <col min="8" max="8" width="11.7109375" style="0" bestFit="1" customWidth="1"/>
    <col min="9" max="9" width="10.140625" style="0" bestFit="1" customWidth="1"/>
  </cols>
  <sheetData>
    <row r="1" spans="5:7" ht="13.5" customHeight="1">
      <c r="E1" s="82" t="s">
        <v>348</v>
      </c>
      <c r="F1" s="82"/>
      <c r="G1" s="82"/>
    </row>
    <row r="2" spans="5:7" ht="14.25" customHeight="1">
      <c r="E2" s="83" t="s">
        <v>337</v>
      </c>
      <c r="F2" s="83"/>
      <c r="G2" s="83"/>
    </row>
    <row r="3" spans="5:7" ht="11.25" customHeight="1">
      <c r="E3" s="83"/>
      <c r="F3" s="83"/>
      <c r="G3" s="83"/>
    </row>
    <row r="4" spans="1:7" ht="12.75">
      <c r="A4" s="85" t="s">
        <v>349</v>
      </c>
      <c r="B4" s="85"/>
      <c r="C4" s="85"/>
      <c r="D4" s="85"/>
      <c r="E4" s="85"/>
      <c r="F4" s="85"/>
      <c r="G4" s="85"/>
    </row>
    <row r="5" spans="1:7" ht="16.5" customHeight="1">
      <c r="A5" s="85" t="s">
        <v>417</v>
      </c>
      <c r="B5" s="85"/>
      <c r="C5" s="85"/>
      <c r="D5" s="85"/>
      <c r="E5" s="85"/>
      <c r="F5" s="85"/>
      <c r="G5" s="85"/>
    </row>
    <row r="6" spans="1:6" ht="10.5" customHeight="1">
      <c r="A6" s="53"/>
      <c r="B6" s="53"/>
      <c r="C6" s="53"/>
      <c r="D6" s="53"/>
      <c r="E6" s="53"/>
      <c r="F6" s="53"/>
    </row>
    <row r="7" spans="1:7" ht="33.75" customHeight="1">
      <c r="A7" s="13" t="s">
        <v>0</v>
      </c>
      <c r="B7" s="13" t="s">
        <v>11</v>
      </c>
      <c r="C7" s="14" t="s">
        <v>23</v>
      </c>
      <c r="D7" s="18" t="s">
        <v>24</v>
      </c>
      <c r="E7" s="18" t="s">
        <v>342</v>
      </c>
      <c r="F7" s="18" t="s">
        <v>343</v>
      </c>
      <c r="G7" s="17" t="s">
        <v>350</v>
      </c>
    </row>
    <row r="8" spans="1:7" ht="13.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7</v>
      </c>
    </row>
    <row r="9" spans="1:7" ht="24.75" customHeight="1">
      <c r="A9" s="29" t="s">
        <v>9</v>
      </c>
      <c r="B9" s="29"/>
      <c r="C9" s="29"/>
      <c r="D9" s="24" t="s">
        <v>79</v>
      </c>
      <c r="E9" s="33">
        <f>E10+E29+E36+E39</f>
        <v>805500</v>
      </c>
      <c r="F9" s="33">
        <f>F10+F29+F36+F39</f>
        <v>0</v>
      </c>
      <c r="G9" s="33">
        <f>G10+G29+G36+G39</f>
        <v>805500</v>
      </c>
    </row>
    <row r="10" spans="1:7" ht="24.75" customHeight="1">
      <c r="A10" s="3"/>
      <c r="B10" s="29" t="s">
        <v>50</v>
      </c>
      <c r="C10" s="29"/>
      <c r="D10" s="24" t="s">
        <v>175</v>
      </c>
      <c r="E10" s="33">
        <f>E11+E12+E13+E14+E15+E16+E17+E18+E19+E20+E21+E22+E23+E24+E25+E26+E27+E28</f>
        <v>739350</v>
      </c>
      <c r="F10" s="33">
        <f>F11+F12+F13+F14+F15+F16+F17+F18+F19+F20+F21+F22+F23+F24+F25+F26+F27+F28</f>
        <v>0</v>
      </c>
      <c r="G10" s="33">
        <f>G11+G12+G13+G14+G15+G16+G17+G18+G19+G20+G21+G22+G23+G24+G25+G26+G27+G28</f>
        <v>739350</v>
      </c>
    </row>
    <row r="11" spans="1:7" ht="32.25" customHeight="1">
      <c r="A11" s="3"/>
      <c r="B11" s="3"/>
      <c r="C11" s="3" t="s">
        <v>124</v>
      </c>
      <c r="D11" s="8" t="s">
        <v>141</v>
      </c>
      <c r="E11" s="4">
        <v>39400</v>
      </c>
      <c r="F11" s="4">
        <v>0</v>
      </c>
      <c r="G11" s="36">
        <f aca="true" t="shared" si="0" ref="G11:G38">E11+F11</f>
        <v>39400</v>
      </c>
    </row>
    <row r="12" spans="1:7" ht="30.75" customHeight="1">
      <c r="A12" s="3"/>
      <c r="B12" s="3"/>
      <c r="C12" s="3" t="s">
        <v>125</v>
      </c>
      <c r="D12" s="8" t="s">
        <v>142</v>
      </c>
      <c r="E12" s="4">
        <v>476000</v>
      </c>
      <c r="F12" s="4">
        <v>0</v>
      </c>
      <c r="G12" s="36">
        <f t="shared" si="0"/>
        <v>476000</v>
      </c>
    </row>
    <row r="13" spans="1:7" ht="21.75" customHeight="1">
      <c r="A13" s="3"/>
      <c r="B13" s="3"/>
      <c r="C13" s="3" t="s">
        <v>126</v>
      </c>
      <c r="D13" s="8" t="s">
        <v>143</v>
      </c>
      <c r="E13" s="4">
        <v>33800</v>
      </c>
      <c r="F13" s="4">
        <v>0</v>
      </c>
      <c r="G13" s="36">
        <f t="shared" si="0"/>
        <v>33800</v>
      </c>
    </row>
    <row r="14" spans="1:7" ht="30" customHeight="1">
      <c r="A14" s="3"/>
      <c r="B14" s="3"/>
      <c r="C14" s="3" t="s">
        <v>128</v>
      </c>
      <c r="D14" s="8" t="s">
        <v>145</v>
      </c>
      <c r="E14" s="4">
        <v>84250</v>
      </c>
      <c r="F14" s="4">
        <v>0</v>
      </c>
      <c r="G14" s="36">
        <f t="shared" si="0"/>
        <v>84250</v>
      </c>
    </row>
    <row r="15" spans="1:7" ht="24.75" customHeight="1">
      <c r="A15" s="3"/>
      <c r="B15" s="3"/>
      <c r="C15" s="3" t="s">
        <v>129</v>
      </c>
      <c r="D15" s="8" t="s">
        <v>179</v>
      </c>
      <c r="E15" s="4">
        <v>13300</v>
      </c>
      <c r="F15" s="4">
        <v>0</v>
      </c>
      <c r="G15" s="36">
        <f t="shared" si="0"/>
        <v>13300</v>
      </c>
    </row>
    <row r="16" spans="1:7" ht="24.75" customHeight="1">
      <c r="A16" s="5"/>
      <c r="B16" s="5"/>
      <c r="C16" s="5">
        <v>4170</v>
      </c>
      <c r="D16" s="8" t="s">
        <v>138</v>
      </c>
      <c r="E16" s="4">
        <v>500</v>
      </c>
      <c r="F16" s="4">
        <v>0</v>
      </c>
      <c r="G16" s="36">
        <f t="shared" si="0"/>
        <v>500</v>
      </c>
    </row>
    <row r="17" spans="1:7" ht="23.25" customHeight="1">
      <c r="A17" s="5"/>
      <c r="B17" s="5"/>
      <c r="C17" s="5">
        <v>4210</v>
      </c>
      <c r="D17" s="8" t="s">
        <v>140</v>
      </c>
      <c r="E17" s="4">
        <v>40000</v>
      </c>
      <c r="F17" s="4">
        <v>0</v>
      </c>
      <c r="G17" s="36">
        <f t="shared" si="0"/>
        <v>40000</v>
      </c>
    </row>
    <row r="18" spans="1:7" ht="30" customHeight="1">
      <c r="A18" s="5"/>
      <c r="B18" s="5"/>
      <c r="C18" s="5">
        <v>4240</v>
      </c>
      <c r="D18" s="8" t="s">
        <v>328</v>
      </c>
      <c r="E18" s="4">
        <v>2000</v>
      </c>
      <c r="F18" s="4">
        <v>0</v>
      </c>
      <c r="G18" s="36">
        <f t="shared" si="0"/>
        <v>2000</v>
      </c>
    </row>
    <row r="19" spans="1:7" ht="24.75" customHeight="1">
      <c r="A19" s="5"/>
      <c r="B19" s="5"/>
      <c r="C19" s="5">
        <v>4260</v>
      </c>
      <c r="D19" s="8" t="s">
        <v>246</v>
      </c>
      <c r="E19" s="4">
        <v>9000</v>
      </c>
      <c r="F19" s="4">
        <v>0</v>
      </c>
      <c r="G19" s="36">
        <f t="shared" si="0"/>
        <v>9000</v>
      </c>
    </row>
    <row r="20" spans="1:7" ht="24.75" customHeight="1">
      <c r="A20" s="5"/>
      <c r="B20" s="5"/>
      <c r="C20" s="5">
        <v>4270</v>
      </c>
      <c r="D20" s="8" t="s">
        <v>147</v>
      </c>
      <c r="E20" s="4">
        <v>1500</v>
      </c>
      <c r="F20" s="4">
        <v>0</v>
      </c>
      <c r="G20" s="36">
        <f t="shared" si="0"/>
        <v>1500</v>
      </c>
    </row>
    <row r="21" spans="1:7" ht="24.75" customHeight="1">
      <c r="A21" s="5"/>
      <c r="B21" s="5"/>
      <c r="C21" s="5">
        <v>4280</v>
      </c>
      <c r="D21" s="8" t="s">
        <v>148</v>
      </c>
      <c r="E21" s="4">
        <v>500</v>
      </c>
      <c r="F21" s="4">
        <v>0</v>
      </c>
      <c r="G21" s="36">
        <f t="shared" si="0"/>
        <v>500</v>
      </c>
    </row>
    <row r="22" spans="1:7" ht="24.75" customHeight="1">
      <c r="A22" s="5"/>
      <c r="B22" s="5"/>
      <c r="C22" s="5">
        <v>4300</v>
      </c>
      <c r="D22" s="8" t="s">
        <v>139</v>
      </c>
      <c r="E22" s="4">
        <v>4000</v>
      </c>
      <c r="F22" s="4">
        <v>0</v>
      </c>
      <c r="G22" s="36">
        <f t="shared" si="0"/>
        <v>4000</v>
      </c>
    </row>
    <row r="23" spans="1:7" ht="32.25" customHeight="1">
      <c r="A23" s="5"/>
      <c r="B23" s="5"/>
      <c r="C23" s="5">
        <v>4350</v>
      </c>
      <c r="D23" s="8" t="s">
        <v>163</v>
      </c>
      <c r="E23" s="4">
        <v>2000</v>
      </c>
      <c r="F23" s="4">
        <v>0</v>
      </c>
      <c r="G23" s="36">
        <f t="shared" si="0"/>
        <v>2000</v>
      </c>
    </row>
    <row r="24" spans="1:7" ht="41.25" customHeight="1">
      <c r="A24" s="5"/>
      <c r="B24" s="5"/>
      <c r="C24" s="5">
        <v>4370</v>
      </c>
      <c r="D24" s="8" t="s">
        <v>209</v>
      </c>
      <c r="E24" s="4">
        <v>2000</v>
      </c>
      <c r="F24" s="4">
        <v>0</v>
      </c>
      <c r="G24" s="36">
        <f t="shared" si="0"/>
        <v>2000</v>
      </c>
    </row>
    <row r="25" spans="1:7" ht="21.75" customHeight="1">
      <c r="A25" s="5"/>
      <c r="B25" s="5"/>
      <c r="C25" s="5">
        <v>4410</v>
      </c>
      <c r="D25" s="8" t="s">
        <v>155</v>
      </c>
      <c r="E25" s="4">
        <v>2600</v>
      </c>
      <c r="F25" s="4">
        <v>0</v>
      </c>
      <c r="G25" s="36">
        <f t="shared" si="0"/>
        <v>2600</v>
      </c>
    </row>
    <row r="26" spans="1:7" ht="21.75" customHeight="1">
      <c r="A26" s="5"/>
      <c r="B26" s="5"/>
      <c r="C26" s="5">
        <v>4430</v>
      </c>
      <c r="D26" s="8" t="s">
        <v>165</v>
      </c>
      <c r="E26" s="4">
        <v>1000</v>
      </c>
      <c r="F26" s="4">
        <v>0</v>
      </c>
      <c r="G26" s="36">
        <f t="shared" si="0"/>
        <v>1000</v>
      </c>
    </row>
    <row r="27" spans="1:7" ht="21" customHeight="1">
      <c r="A27" s="5"/>
      <c r="B27" s="5"/>
      <c r="C27" s="5">
        <v>4440</v>
      </c>
      <c r="D27" s="8" t="s">
        <v>156</v>
      </c>
      <c r="E27" s="4">
        <v>27000</v>
      </c>
      <c r="F27" s="4">
        <v>0</v>
      </c>
      <c r="G27" s="36">
        <f t="shared" si="0"/>
        <v>27000</v>
      </c>
    </row>
    <row r="28" spans="1:7" ht="44.25" customHeight="1">
      <c r="A28" s="5"/>
      <c r="B28" s="5"/>
      <c r="C28" s="5">
        <v>4700</v>
      </c>
      <c r="D28" s="8" t="s">
        <v>166</v>
      </c>
      <c r="E28" s="4">
        <v>500</v>
      </c>
      <c r="F28" s="4">
        <v>0</v>
      </c>
      <c r="G28" s="36">
        <f t="shared" si="0"/>
        <v>500</v>
      </c>
    </row>
    <row r="29" spans="1:7" ht="29.25" customHeight="1">
      <c r="A29" s="5"/>
      <c r="B29" s="30">
        <v>80103</v>
      </c>
      <c r="C29" s="30"/>
      <c r="D29" s="24" t="s">
        <v>353</v>
      </c>
      <c r="E29" s="25">
        <f>E30+E31+E32+E33+E34+E35</f>
        <v>63950</v>
      </c>
      <c r="F29" s="25">
        <f>F30+F31+F32+F33+F34+F35</f>
        <v>0</v>
      </c>
      <c r="G29" s="25">
        <f>G30+G31+G32+G33+G34+G35</f>
        <v>63950</v>
      </c>
    </row>
    <row r="30" spans="1:7" ht="30" customHeight="1">
      <c r="A30" s="5"/>
      <c r="B30" s="5"/>
      <c r="C30" s="5">
        <v>3020</v>
      </c>
      <c r="D30" s="8" t="s">
        <v>141</v>
      </c>
      <c r="E30" s="4">
        <v>4000</v>
      </c>
      <c r="F30" s="4">
        <v>0</v>
      </c>
      <c r="G30" s="36">
        <f aca="true" t="shared" si="1" ref="G30:G35">E30+F30</f>
        <v>4000</v>
      </c>
    </row>
    <row r="31" spans="1:7" ht="30" customHeight="1">
      <c r="A31" s="5"/>
      <c r="B31" s="5"/>
      <c r="C31" s="5">
        <v>4010</v>
      </c>
      <c r="D31" s="8" t="s">
        <v>142</v>
      </c>
      <c r="E31" s="4">
        <v>45200</v>
      </c>
      <c r="F31" s="4">
        <v>0</v>
      </c>
      <c r="G31" s="36">
        <f t="shared" si="1"/>
        <v>45200</v>
      </c>
    </row>
    <row r="32" spans="1:7" ht="30" customHeight="1">
      <c r="A32" s="5"/>
      <c r="B32" s="5"/>
      <c r="C32" s="5">
        <v>4040</v>
      </c>
      <c r="D32" s="8" t="s">
        <v>143</v>
      </c>
      <c r="E32" s="4">
        <v>2800</v>
      </c>
      <c r="F32" s="4">
        <v>0</v>
      </c>
      <c r="G32" s="36">
        <f t="shared" si="1"/>
        <v>2800</v>
      </c>
    </row>
    <row r="33" spans="1:7" ht="30" customHeight="1">
      <c r="A33" s="5"/>
      <c r="B33" s="5"/>
      <c r="C33" s="5">
        <v>4110</v>
      </c>
      <c r="D33" s="8" t="s">
        <v>145</v>
      </c>
      <c r="E33" s="4">
        <v>7900</v>
      </c>
      <c r="F33" s="4">
        <v>0</v>
      </c>
      <c r="G33" s="36">
        <f t="shared" si="1"/>
        <v>7900</v>
      </c>
    </row>
    <row r="34" spans="1:7" ht="28.5" customHeight="1">
      <c r="A34" s="5"/>
      <c r="B34" s="5"/>
      <c r="C34" s="5">
        <v>4120</v>
      </c>
      <c r="D34" s="8" t="s">
        <v>179</v>
      </c>
      <c r="E34" s="4">
        <v>1300</v>
      </c>
      <c r="F34" s="4">
        <v>0</v>
      </c>
      <c r="G34" s="36">
        <f t="shared" si="1"/>
        <v>1300</v>
      </c>
    </row>
    <row r="35" spans="1:7" ht="30" customHeight="1">
      <c r="A35" s="5"/>
      <c r="B35" s="5"/>
      <c r="C35" s="5">
        <v>4440</v>
      </c>
      <c r="D35" s="8" t="s">
        <v>156</v>
      </c>
      <c r="E35" s="4">
        <v>2750</v>
      </c>
      <c r="F35" s="4">
        <v>0</v>
      </c>
      <c r="G35" s="36">
        <f t="shared" si="1"/>
        <v>2750</v>
      </c>
    </row>
    <row r="36" spans="1:7" ht="26.25" customHeight="1">
      <c r="A36" s="5"/>
      <c r="B36" s="30">
        <v>80146</v>
      </c>
      <c r="C36" s="30"/>
      <c r="D36" s="24" t="s">
        <v>178</v>
      </c>
      <c r="E36" s="33">
        <f>E37+E38</f>
        <v>1200</v>
      </c>
      <c r="F36" s="33">
        <f>F37+F38</f>
        <v>0</v>
      </c>
      <c r="G36" s="33">
        <f>G37+G38</f>
        <v>1200</v>
      </c>
    </row>
    <row r="37" spans="1:7" ht="24.75" customHeight="1">
      <c r="A37" s="5"/>
      <c r="B37" s="5"/>
      <c r="C37" s="5">
        <v>4410</v>
      </c>
      <c r="D37" s="8" t="s">
        <v>155</v>
      </c>
      <c r="E37" s="4">
        <v>200</v>
      </c>
      <c r="F37" s="4">
        <v>0</v>
      </c>
      <c r="G37" s="36">
        <f t="shared" si="0"/>
        <v>200</v>
      </c>
    </row>
    <row r="38" spans="1:7" ht="39" customHeight="1">
      <c r="A38" s="5"/>
      <c r="B38" s="5"/>
      <c r="C38" s="5">
        <v>4700</v>
      </c>
      <c r="D38" s="8" t="s">
        <v>166</v>
      </c>
      <c r="E38" s="4">
        <v>1000</v>
      </c>
      <c r="F38" s="4">
        <v>0</v>
      </c>
      <c r="G38" s="36">
        <f t="shared" si="0"/>
        <v>1000</v>
      </c>
    </row>
    <row r="39" spans="1:7" ht="24.75" customHeight="1">
      <c r="A39" s="5"/>
      <c r="B39" s="30">
        <v>80195</v>
      </c>
      <c r="C39" s="30"/>
      <c r="D39" s="27" t="s">
        <v>59</v>
      </c>
      <c r="E39" s="25">
        <f>E40+E41+E42</f>
        <v>1000</v>
      </c>
      <c r="F39" s="25">
        <f>F40+F41+F42</f>
        <v>0</v>
      </c>
      <c r="G39" s="25">
        <f>G40+G41+G42</f>
        <v>1000</v>
      </c>
    </row>
    <row r="40" spans="1:7" ht="22.5" customHeight="1">
      <c r="A40" s="5"/>
      <c r="B40" s="5"/>
      <c r="C40" s="5">
        <v>4210</v>
      </c>
      <c r="D40" s="8" t="s">
        <v>140</v>
      </c>
      <c r="E40" s="4">
        <v>300</v>
      </c>
      <c r="F40" s="4">
        <v>0</v>
      </c>
      <c r="G40" s="36">
        <f>E40+F40</f>
        <v>300</v>
      </c>
    </row>
    <row r="41" spans="1:7" ht="21" customHeight="1">
      <c r="A41" s="5"/>
      <c r="B41" s="5"/>
      <c r="C41" s="5">
        <v>4300</v>
      </c>
      <c r="D41" s="8" t="s">
        <v>139</v>
      </c>
      <c r="E41" s="4">
        <v>500</v>
      </c>
      <c r="F41" s="4">
        <v>0</v>
      </c>
      <c r="G41" s="36">
        <f>E41+F41</f>
        <v>500</v>
      </c>
    </row>
    <row r="42" spans="1:7" ht="21" customHeight="1">
      <c r="A42" s="5"/>
      <c r="B42" s="5"/>
      <c r="C42" s="5">
        <v>4410</v>
      </c>
      <c r="D42" s="8" t="s">
        <v>155</v>
      </c>
      <c r="E42" s="4">
        <v>200</v>
      </c>
      <c r="F42" s="4">
        <v>0</v>
      </c>
      <c r="G42" s="36">
        <f>E42+F42</f>
        <v>200</v>
      </c>
    </row>
    <row r="43" spans="1:7" ht="34.5" customHeight="1">
      <c r="A43" s="30">
        <v>854</v>
      </c>
      <c r="B43" s="30"/>
      <c r="C43" s="30"/>
      <c r="D43" s="24" t="s">
        <v>81</v>
      </c>
      <c r="E43" s="33">
        <f aca="true" t="shared" si="2" ref="E43:G44">E44</f>
        <v>600</v>
      </c>
      <c r="F43" s="33">
        <f t="shared" si="2"/>
        <v>0</v>
      </c>
      <c r="G43" s="33">
        <f t="shared" si="2"/>
        <v>600</v>
      </c>
    </row>
    <row r="44" spans="1:7" ht="30.75" customHeight="1">
      <c r="A44" s="5"/>
      <c r="B44" s="30">
        <v>85415</v>
      </c>
      <c r="C44" s="30"/>
      <c r="D44" s="24" t="s">
        <v>185</v>
      </c>
      <c r="E44" s="33">
        <f t="shared" si="2"/>
        <v>600</v>
      </c>
      <c r="F44" s="33">
        <f t="shared" si="2"/>
        <v>0</v>
      </c>
      <c r="G44" s="33">
        <f t="shared" si="2"/>
        <v>600</v>
      </c>
    </row>
    <row r="45" spans="1:7" ht="30.75" customHeight="1">
      <c r="A45" s="5"/>
      <c r="B45" s="5"/>
      <c r="C45" s="5">
        <v>3260</v>
      </c>
      <c r="D45" s="8" t="s">
        <v>228</v>
      </c>
      <c r="E45" s="4">
        <v>600</v>
      </c>
      <c r="F45" s="4">
        <v>0</v>
      </c>
      <c r="G45" s="36">
        <f>E45+F45</f>
        <v>600</v>
      </c>
    </row>
    <row r="46" spans="1:7" ht="21" customHeight="1">
      <c r="A46" s="31"/>
      <c r="B46" s="31"/>
      <c r="C46" s="31"/>
      <c r="D46" s="27" t="s">
        <v>214</v>
      </c>
      <c r="E46" s="25">
        <f>E9+E43</f>
        <v>806100</v>
      </c>
      <c r="F46" s="25">
        <f>F9+F43</f>
        <v>0</v>
      </c>
      <c r="G46" s="25">
        <f>G9+G43</f>
        <v>806100</v>
      </c>
    </row>
    <row r="47" spans="1:7" ht="27" customHeight="1">
      <c r="A47" s="32"/>
      <c r="B47" s="32"/>
      <c r="C47" s="32"/>
      <c r="D47" s="27" t="s">
        <v>213</v>
      </c>
      <c r="E47" s="79">
        <f>E46+F46</f>
        <v>806100</v>
      </c>
      <c r="F47" s="80"/>
      <c r="G47" s="81"/>
    </row>
    <row r="48" spans="5:7" ht="12.75">
      <c r="E48" s="2"/>
      <c r="F48" s="2"/>
      <c r="G48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2"/>
    </row>
    <row r="59" spans="5:7" ht="12.75">
      <c r="E59" s="2"/>
      <c r="G59" s="2"/>
    </row>
    <row r="60" spans="5:7" ht="12.75">
      <c r="E60" s="2"/>
      <c r="G60" s="2"/>
    </row>
    <row r="61" spans="5:7" ht="12.75">
      <c r="E61" s="2"/>
      <c r="G61" s="2"/>
    </row>
    <row r="62" spans="5:7" ht="12.75">
      <c r="E62" s="2"/>
      <c r="G62" s="2"/>
    </row>
    <row r="63" spans="5:7" ht="12.75">
      <c r="E63" s="2"/>
      <c r="G63" s="2"/>
    </row>
    <row r="64" spans="5:7" ht="12.75">
      <c r="E64" s="22"/>
      <c r="G64" s="22"/>
    </row>
    <row r="65" spans="5:7" ht="12.75">
      <c r="E65" s="2"/>
      <c r="G65" s="2"/>
    </row>
    <row r="66" ht="12.75">
      <c r="E66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129" spans="7:8" ht="12.75">
      <c r="G129" s="2"/>
      <c r="H129" s="2"/>
    </row>
  </sheetData>
  <mergeCells count="6">
    <mergeCell ref="E47:G47"/>
    <mergeCell ref="E1:G1"/>
    <mergeCell ref="E2:G2"/>
    <mergeCell ref="E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E41" sqref="E41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5.8515625" style="0" customWidth="1"/>
    <col min="4" max="4" width="31.57421875" style="0" customWidth="1"/>
    <col min="5" max="5" width="14.140625" style="0" customWidth="1"/>
    <col min="6" max="6" width="10.8515625" style="0" customWidth="1"/>
    <col min="7" max="7" width="11.140625" style="0" customWidth="1"/>
    <col min="8" max="8" width="11.7109375" style="0" bestFit="1" customWidth="1"/>
    <col min="9" max="9" width="10.140625" style="0" bestFit="1" customWidth="1"/>
  </cols>
  <sheetData>
    <row r="1" spans="5:7" ht="16.5" customHeight="1">
      <c r="E1" s="82" t="s">
        <v>351</v>
      </c>
      <c r="F1" s="82"/>
      <c r="G1" s="82"/>
    </row>
    <row r="2" spans="5:7" ht="14.25" customHeight="1">
      <c r="E2" s="83" t="s">
        <v>337</v>
      </c>
      <c r="F2" s="83"/>
      <c r="G2" s="83"/>
    </row>
    <row r="3" spans="5:7" ht="11.25" customHeight="1">
      <c r="E3" s="83"/>
      <c r="F3" s="83"/>
      <c r="G3" s="83"/>
    </row>
    <row r="4" spans="1:7" ht="12.75">
      <c r="A4" s="57" t="s">
        <v>352</v>
      </c>
      <c r="B4" s="57"/>
      <c r="C4" s="57"/>
      <c r="D4" s="57"/>
      <c r="E4" s="57"/>
      <c r="F4" s="57"/>
      <c r="G4" s="55"/>
    </row>
    <row r="5" spans="1:6" ht="12.75">
      <c r="A5" s="56"/>
      <c r="B5" s="56"/>
      <c r="C5" s="56"/>
      <c r="D5" s="56"/>
      <c r="E5" s="56"/>
      <c r="F5" s="56"/>
    </row>
    <row r="6" spans="1:7" ht="39.75" customHeight="1">
      <c r="A6" s="13" t="s">
        <v>0</v>
      </c>
      <c r="B6" s="13" t="s">
        <v>11</v>
      </c>
      <c r="C6" s="14" t="s">
        <v>23</v>
      </c>
      <c r="D6" s="18" t="s">
        <v>24</v>
      </c>
      <c r="E6" s="18" t="s">
        <v>342</v>
      </c>
      <c r="F6" s="18" t="s">
        <v>343</v>
      </c>
      <c r="G6" s="17" t="s">
        <v>350</v>
      </c>
    </row>
    <row r="7" spans="1:7" ht="13.5" customHeight="1">
      <c r="A7" s="44">
        <v>1</v>
      </c>
      <c r="B7" s="44">
        <v>2</v>
      </c>
      <c r="C7" s="44">
        <v>3</v>
      </c>
      <c r="D7" s="44">
        <v>4</v>
      </c>
      <c r="E7" s="44">
        <v>6</v>
      </c>
      <c r="F7" s="44">
        <v>7</v>
      </c>
      <c r="G7" s="43">
        <v>8</v>
      </c>
    </row>
    <row r="8" spans="1:7" ht="24.75" customHeight="1">
      <c r="A8" s="29" t="s">
        <v>9</v>
      </c>
      <c r="B8" s="29"/>
      <c r="C8" s="29"/>
      <c r="D8" s="24" t="s">
        <v>79</v>
      </c>
      <c r="E8" s="33">
        <f>E9+E28+E35</f>
        <v>649500</v>
      </c>
      <c r="F8" s="33">
        <f>F9+F28+F35</f>
        <v>0</v>
      </c>
      <c r="G8" s="33">
        <f>G9+G28+G35</f>
        <v>649500</v>
      </c>
    </row>
    <row r="9" spans="1:7" ht="24.75" customHeight="1">
      <c r="A9" s="3"/>
      <c r="B9" s="29" t="s">
        <v>50</v>
      </c>
      <c r="C9" s="29"/>
      <c r="D9" s="24" t="s">
        <v>175</v>
      </c>
      <c r="E9" s="33">
        <f>E10+E11+E12+E13+E14+E15+E16+E17+E18+E19+E20+E21+E22+E23+E24+E25+E26+E27</f>
        <v>585000</v>
      </c>
      <c r="F9" s="33">
        <f>F10+F11+F12+F13+F14+F15+F16+F17+F18+F19+F20+F21+F22+F23+F24+F25+F26+F27</f>
        <v>0</v>
      </c>
      <c r="G9" s="33">
        <f>G10+G11+G12+G13+G14+G15+G16+G17+G18+G19+G20+G21+G22+G23+G24+G25+G26+G27</f>
        <v>585000</v>
      </c>
    </row>
    <row r="10" spans="1:7" ht="30.75" customHeight="1">
      <c r="A10" s="3"/>
      <c r="B10" s="3"/>
      <c r="C10" s="3" t="s">
        <v>124</v>
      </c>
      <c r="D10" s="8" t="s">
        <v>141</v>
      </c>
      <c r="E10" s="4">
        <v>32000</v>
      </c>
      <c r="F10" s="4">
        <v>0</v>
      </c>
      <c r="G10" s="36">
        <f aca="true" t="shared" si="0" ref="G10:G37">E10+F10</f>
        <v>32000</v>
      </c>
    </row>
    <row r="11" spans="1:7" ht="30" customHeight="1">
      <c r="A11" s="3"/>
      <c r="B11" s="3"/>
      <c r="C11" s="3" t="s">
        <v>125</v>
      </c>
      <c r="D11" s="8" t="s">
        <v>142</v>
      </c>
      <c r="E11" s="4">
        <v>372000</v>
      </c>
      <c r="F11" s="4">
        <v>0</v>
      </c>
      <c r="G11" s="36">
        <f t="shared" si="0"/>
        <v>372000</v>
      </c>
    </row>
    <row r="12" spans="1:7" ht="25.5" customHeight="1">
      <c r="A12" s="3"/>
      <c r="B12" s="3"/>
      <c r="C12" s="3" t="s">
        <v>126</v>
      </c>
      <c r="D12" s="8" t="s">
        <v>143</v>
      </c>
      <c r="E12" s="4">
        <v>27200</v>
      </c>
      <c r="F12" s="4">
        <v>0</v>
      </c>
      <c r="G12" s="36">
        <f t="shared" si="0"/>
        <v>27200</v>
      </c>
    </row>
    <row r="13" spans="1:7" ht="24.75" customHeight="1">
      <c r="A13" s="3"/>
      <c r="B13" s="3"/>
      <c r="C13" s="3" t="s">
        <v>128</v>
      </c>
      <c r="D13" s="8" t="s">
        <v>145</v>
      </c>
      <c r="E13" s="4">
        <v>65000</v>
      </c>
      <c r="F13" s="4">
        <v>0</v>
      </c>
      <c r="G13" s="36">
        <f t="shared" si="0"/>
        <v>65000</v>
      </c>
    </row>
    <row r="14" spans="1:7" ht="24.75" customHeight="1">
      <c r="A14" s="3"/>
      <c r="B14" s="3"/>
      <c r="C14" s="3" t="s">
        <v>129</v>
      </c>
      <c r="D14" s="8" t="s">
        <v>179</v>
      </c>
      <c r="E14" s="4">
        <v>10400</v>
      </c>
      <c r="F14" s="4">
        <v>0</v>
      </c>
      <c r="G14" s="36">
        <f t="shared" si="0"/>
        <v>10400</v>
      </c>
    </row>
    <row r="15" spans="1:7" ht="24.75" customHeight="1">
      <c r="A15" s="5"/>
      <c r="B15" s="5"/>
      <c r="C15" s="5">
        <v>4170</v>
      </c>
      <c r="D15" s="8" t="s">
        <v>138</v>
      </c>
      <c r="E15" s="4">
        <v>300</v>
      </c>
      <c r="F15" s="4">
        <v>0</v>
      </c>
      <c r="G15" s="36">
        <f t="shared" si="0"/>
        <v>300</v>
      </c>
    </row>
    <row r="16" spans="1:7" ht="24.75" customHeight="1">
      <c r="A16" s="5"/>
      <c r="B16" s="5"/>
      <c r="C16" s="5">
        <v>4210</v>
      </c>
      <c r="D16" s="8" t="s">
        <v>140</v>
      </c>
      <c r="E16" s="4">
        <v>36000</v>
      </c>
      <c r="F16" s="4">
        <v>0</v>
      </c>
      <c r="G16" s="36">
        <f t="shared" si="0"/>
        <v>36000</v>
      </c>
    </row>
    <row r="17" spans="1:7" ht="33" customHeight="1">
      <c r="A17" s="5"/>
      <c r="B17" s="5"/>
      <c r="C17" s="5">
        <v>4240</v>
      </c>
      <c r="D17" s="8" t="s">
        <v>176</v>
      </c>
      <c r="E17" s="4">
        <v>1500</v>
      </c>
      <c r="F17" s="4">
        <v>0</v>
      </c>
      <c r="G17" s="36">
        <f t="shared" si="0"/>
        <v>1500</v>
      </c>
    </row>
    <row r="18" spans="1:7" ht="24.75" customHeight="1">
      <c r="A18" s="5"/>
      <c r="B18" s="5"/>
      <c r="C18" s="5">
        <v>4260</v>
      </c>
      <c r="D18" s="8" t="s">
        <v>246</v>
      </c>
      <c r="E18" s="4">
        <v>6100</v>
      </c>
      <c r="F18" s="4">
        <v>0</v>
      </c>
      <c r="G18" s="36">
        <f t="shared" si="0"/>
        <v>6100</v>
      </c>
    </row>
    <row r="19" spans="1:7" ht="24.75" customHeight="1">
      <c r="A19" s="5"/>
      <c r="B19" s="5"/>
      <c r="C19" s="5">
        <v>4270</v>
      </c>
      <c r="D19" s="8" t="s">
        <v>147</v>
      </c>
      <c r="E19" s="4">
        <v>1500</v>
      </c>
      <c r="F19" s="4">
        <v>0</v>
      </c>
      <c r="G19" s="36">
        <f t="shared" si="0"/>
        <v>1500</v>
      </c>
    </row>
    <row r="20" spans="1:7" ht="24.75" customHeight="1">
      <c r="A20" s="5"/>
      <c r="B20" s="5"/>
      <c r="C20" s="5">
        <v>4280</v>
      </c>
      <c r="D20" s="8" t="s">
        <v>148</v>
      </c>
      <c r="E20" s="4">
        <v>200</v>
      </c>
      <c r="F20" s="4">
        <v>0</v>
      </c>
      <c r="G20" s="36">
        <f t="shared" si="0"/>
        <v>200</v>
      </c>
    </row>
    <row r="21" spans="1:7" ht="24.75" customHeight="1">
      <c r="A21" s="5"/>
      <c r="B21" s="5"/>
      <c r="C21" s="5">
        <v>4300</v>
      </c>
      <c r="D21" s="8" t="s">
        <v>139</v>
      </c>
      <c r="E21" s="4">
        <v>6000</v>
      </c>
      <c r="F21" s="4">
        <v>0</v>
      </c>
      <c r="G21" s="36">
        <f t="shared" si="0"/>
        <v>6000</v>
      </c>
    </row>
    <row r="22" spans="1:7" ht="27.75" customHeight="1">
      <c r="A22" s="5"/>
      <c r="B22" s="5"/>
      <c r="C22" s="5">
        <v>4350</v>
      </c>
      <c r="D22" s="8" t="s">
        <v>163</v>
      </c>
      <c r="E22" s="4">
        <v>600</v>
      </c>
      <c r="F22" s="4">
        <v>0</v>
      </c>
      <c r="G22" s="36">
        <f t="shared" si="0"/>
        <v>600</v>
      </c>
    </row>
    <row r="23" spans="1:7" ht="42.75" customHeight="1">
      <c r="A23" s="5"/>
      <c r="B23" s="5"/>
      <c r="C23" s="5">
        <v>4370</v>
      </c>
      <c r="D23" s="8" t="s">
        <v>209</v>
      </c>
      <c r="E23" s="4">
        <v>1400</v>
      </c>
      <c r="F23" s="4">
        <v>0</v>
      </c>
      <c r="G23" s="36">
        <f t="shared" si="0"/>
        <v>1400</v>
      </c>
    </row>
    <row r="24" spans="1:7" ht="24.75" customHeight="1">
      <c r="A24" s="5"/>
      <c r="B24" s="5"/>
      <c r="C24" s="5">
        <v>4410</v>
      </c>
      <c r="D24" s="8" t="s">
        <v>155</v>
      </c>
      <c r="E24" s="4">
        <v>2400</v>
      </c>
      <c r="F24" s="4">
        <v>0</v>
      </c>
      <c r="G24" s="36">
        <f t="shared" si="0"/>
        <v>2400</v>
      </c>
    </row>
    <row r="25" spans="1:7" ht="24.75" customHeight="1">
      <c r="A25" s="5"/>
      <c r="B25" s="5"/>
      <c r="C25" s="5">
        <v>4430</v>
      </c>
      <c r="D25" s="8" t="s">
        <v>165</v>
      </c>
      <c r="E25" s="4">
        <v>500</v>
      </c>
      <c r="F25" s="4">
        <v>0</v>
      </c>
      <c r="G25" s="36">
        <f t="shared" si="0"/>
        <v>500</v>
      </c>
    </row>
    <row r="26" spans="1:7" ht="24.75" customHeight="1">
      <c r="A26" s="5"/>
      <c r="B26" s="5"/>
      <c r="C26" s="5">
        <v>4440</v>
      </c>
      <c r="D26" s="8" t="s">
        <v>156</v>
      </c>
      <c r="E26" s="4">
        <v>21400</v>
      </c>
      <c r="F26" s="4">
        <v>0</v>
      </c>
      <c r="G26" s="36">
        <f t="shared" si="0"/>
        <v>21400</v>
      </c>
    </row>
    <row r="27" spans="1:7" ht="32.25" customHeight="1">
      <c r="A27" s="5"/>
      <c r="B27" s="5"/>
      <c r="C27" s="5">
        <v>4700</v>
      </c>
      <c r="D27" s="8" t="s">
        <v>166</v>
      </c>
      <c r="E27" s="4">
        <v>500</v>
      </c>
      <c r="F27" s="4">
        <v>0</v>
      </c>
      <c r="G27" s="36">
        <f t="shared" si="0"/>
        <v>500</v>
      </c>
    </row>
    <row r="28" spans="1:7" ht="32.25" customHeight="1">
      <c r="A28" s="5"/>
      <c r="B28" s="30">
        <v>80103</v>
      </c>
      <c r="C28" s="30"/>
      <c r="D28" s="24" t="s">
        <v>353</v>
      </c>
      <c r="E28" s="25">
        <f>E29+E30+E31+E32+E33+E34</f>
        <v>63200</v>
      </c>
      <c r="F28" s="25">
        <f>F29+F30+F31+F32+F33+F34</f>
        <v>0</v>
      </c>
      <c r="G28" s="25">
        <f>G29+G30+G31+G32+G33+G34</f>
        <v>63200</v>
      </c>
    </row>
    <row r="29" spans="1:7" ht="32.25" customHeight="1">
      <c r="A29" s="5"/>
      <c r="B29" s="5"/>
      <c r="C29" s="5">
        <v>3020</v>
      </c>
      <c r="D29" s="8" t="s">
        <v>141</v>
      </c>
      <c r="E29" s="4">
        <v>4100</v>
      </c>
      <c r="F29" s="4">
        <v>0</v>
      </c>
      <c r="G29" s="36">
        <f aca="true" t="shared" si="1" ref="G29:G34">E29+F29</f>
        <v>4100</v>
      </c>
    </row>
    <row r="30" spans="1:7" ht="32.25" customHeight="1">
      <c r="A30" s="5"/>
      <c r="B30" s="5"/>
      <c r="C30" s="5">
        <v>4010</v>
      </c>
      <c r="D30" s="8" t="s">
        <v>142</v>
      </c>
      <c r="E30" s="4">
        <v>44300</v>
      </c>
      <c r="F30" s="4">
        <v>0</v>
      </c>
      <c r="G30" s="36">
        <f t="shared" si="1"/>
        <v>44300</v>
      </c>
    </row>
    <row r="31" spans="1:7" ht="32.25" customHeight="1">
      <c r="A31" s="5"/>
      <c r="B31" s="5"/>
      <c r="C31" s="5">
        <v>4040</v>
      </c>
      <c r="D31" s="8" t="s">
        <v>143</v>
      </c>
      <c r="E31" s="4">
        <v>3000</v>
      </c>
      <c r="F31" s="4">
        <v>0</v>
      </c>
      <c r="G31" s="36">
        <f t="shared" si="1"/>
        <v>3000</v>
      </c>
    </row>
    <row r="32" spans="1:7" ht="32.25" customHeight="1">
      <c r="A32" s="5"/>
      <c r="B32" s="5"/>
      <c r="C32" s="5">
        <v>4110</v>
      </c>
      <c r="D32" s="8" t="s">
        <v>145</v>
      </c>
      <c r="E32" s="4">
        <v>7700</v>
      </c>
      <c r="F32" s="4">
        <v>0</v>
      </c>
      <c r="G32" s="36">
        <f t="shared" si="1"/>
        <v>7700</v>
      </c>
    </row>
    <row r="33" spans="1:7" ht="32.25" customHeight="1">
      <c r="A33" s="5"/>
      <c r="B33" s="5"/>
      <c r="C33" s="5">
        <v>4120</v>
      </c>
      <c r="D33" s="8" t="s">
        <v>179</v>
      </c>
      <c r="E33" s="4">
        <v>1350</v>
      </c>
      <c r="F33" s="4">
        <v>0</v>
      </c>
      <c r="G33" s="36">
        <f t="shared" si="1"/>
        <v>1350</v>
      </c>
    </row>
    <row r="34" spans="1:7" ht="32.25" customHeight="1">
      <c r="A34" s="5"/>
      <c r="B34" s="5"/>
      <c r="C34" s="5">
        <v>4440</v>
      </c>
      <c r="D34" s="8" t="s">
        <v>156</v>
      </c>
      <c r="E34" s="4">
        <v>2750</v>
      </c>
      <c r="F34" s="4">
        <v>0</v>
      </c>
      <c r="G34" s="36">
        <f t="shared" si="1"/>
        <v>2750</v>
      </c>
    </row>
    <row r="35" spans="1:7" ht="29.25" customHeight="1">
      <c r="A35" s="5"/>
      <c r="B35" s="30">
        <v>80146</v>
      </c>
      <c r="C35" s="30"/>
      <c r="D35" s="24" t="s">
        <v>178</v>
      </c>
      <c r="E35" s="33">
        <f>E36+E37</f>
        <v>1300</v>
      </c>
      <c r="F35" s="33">
        <f>F36+F37</f>
        <v>0</v>
      </c>
      <c r="G35" s="33">
        <f>G36+G37</f>
        <v>1300</v>
      </c>
    </row>
    <row r="36" spans="1:7" ht="24.75" customHeight="1">
      <c r="A36" s="5"/>
      <c r="B36" s="5"/>
      <c r="C36" s="5">
        <v>4410</v>
      </c>
      <c r="D36" s="8" t="s">
        <v>155</v>
      </c>
      <c r="E36" s="4">
        <v>300</v>
      </c>
      <c r="F36" s="4">
        <v>0</v>
      </c>
      <c r="G36" s="36">
        <f t="shared" si="0"/>
        <v>300</v>
      </c>
    </row>
    <row r="37" spans="1:7" ht="38.25" customHeight="1">
      <c r="A37" s="5"/>
      <c r="B37" s="5"/>
      <c r="C37" s="5">
        <v>4700</v>
      </c>
      <c r="D37" s="8" t="s">
        <v>166</v>
      </c>
      <c r="E37" s="4">
        <v>1000</v>
      </c>
      <c r="F37" s="4">
        <v>0</v>
      </c>
      <c r="G37" s="36">
        <f t="shared" si="0"/>
        <v>1000</v>
      </c>
    </row>
    <row r="38" spans="1:7" ht="30.75" customHeight="1">
      <c r="A38" s="30">
        <v>854</v>
      </c>
      <c r="B38" s="30"/>
      <c r="C38" s="30"/>
      <c r="D38" s="24" t="s">
        <v>81</v>
      </c>
      <c r="E38" s="33">
        <f aca="true" t="shared" si="2" ref="E38:G39">E39</f>
        <v>500</v>
      </c>
      <c r="F38" s="33">
        <f t="shared" si="2"/>
        <v>0</v>
      </c>
      <c r="G38" s="33">
        <f t="shared" si="2"/>
        <v>500</v>
      </c>
    </row>
    <row r="39" spans="1:7" ht="21.75" customHeight="1">
      <c r="A39" s="5"/>
      <c r="B39" s="30">
        <v>85415</v>
      </c>
      <c r="C39" s="30"/>
      <c r="D39" s="24" t="s">
        <v>185</v>
      </c>
      <c r="E39" s="33">
        <f t="shared" si="2"/>
        <v>500</v>
      </c>
      <c r="F39" s="33">
        <f t="shared" si="2"/>
        <v>0</v>
      </c>
      <c r="G39" s="33">
        <f t="shared" si="2"/>
        <v>500</v>
      </c>
    </row>
    <row r="40" spans="1:7" ht="24.75" customHeight="1">
      <c r="A40" s="5"/>
      <c r="B40" s="5"/>
      <c r="C40" s="5">
        <v>3260</v>
      </c>
      <c r="D40" s="8" t="s">
        <v>228</v>
      </c>
      <c r="E40" s="4">
        <v>500</v>
      </c>
      <c r="F40" s="4">
        <v>0</v>
      </c>
      <c r="G40" s="36">
        <f>E40+F40</f>
        <v>500</v>
      </c>
    </row>
    <row r="41" spans="1:7" ht="21" customHeight="1">
      <c r="A41" s="31"/>
      <c r="B41" s="31"/>
      <c r="C41" s="31"/>
      <c r="D41" s="27" t="s">
        <v>214</v>
      </c>
      <c r="E41" s="25">
        <f>E8+E38</f>
        <v>650000</v>
      </c>
      <c r="F41" s="25">
        <f>F8+F38</f>
        <v>0</v>
      </c>
      <c r="G41" s="25">
        <f>G8+G38</f>
        <v>650000</v>
      </c>
    </row>
    <row r="42" spans="1:7" ht="27" customHeight="1">
      <c r="A42" s="32"/>
      <c r="B42" s="32"/>
      <c r="C42" s="32"/>
      <c r="D42" s="27" t="s">
        <v>213</v>
      </c>
      <c r="E42" s="79">
        <f>E41+F41</f>
        <v>650000</v>
      </c>
      <c r="F42" s="80"/>
      <c r="G42" s="81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2"/>
    </row>
    <row r="54" spans="5:7" ht="12.75">
      <c r="E54" s="2"/>
      <c r="G54" s="2"/>
    </row>
    <row r="55" spans="5:7" ht="12.75">
      <c r="E55" s="2"/>
      <c r="G55" s="2"/>
    </row>
    <row r="56" spans="5:7" ht="12.75">
      <c r="E56" s="2"/>
      <c r="G56" s="2"/>
    </row>
    <row r="57" spans="5:7" ht="12.75">
      <c r="E57" s="2"/>
      <c r="G57" s="2"/>
    </row>
    <row r="58" spans="5:7" ht="12.75">
      <c r="E58" s="2"/>
      <c r="G58" s="2"/>
    </row>
    <row r="59" spans="5:7" ht="12.75">
      <c r="E59" s="22"/>
      <c r="G59" s="22"/>
    </row>
    <row r="60" spans="5:7" ht="12.75">
      <c r="E60" s="2"/>
      <c r="G60" s="2"/>
    </row>
    <row r="61" ht="12.75">
      <c r="E61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124" spans="7:8" ht="12.75">
      <c r="G124" s="2"/>
      <c r="H124" s="2"/>
    </row>
  </sheetData>
  <mergeCells count="4">
    <mergeCell ref="E42:G42"/>
    <mergeCell ref="E1:G1"/>
    <mergeCell ref="E2:G2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6">
      <selection activeCell="D6" sqref="D6"/>
    </sheetView>
  </sheetViews>
  <sheetFormatPr defaultColWidth="9.140625" defaultRowHeight="12.75"/>
  <cols>
    <col min="1" max="1" width="5.00390625" style="0" customWidth="1"/>
    <col min="2" max="2" width="8.00390625" style="0" customWidth="1"/>
    <col min="3" max="3" width="4.8515625" style="0" customWidth="1"/>
    <col min="4" max="4" width="29.7109375" style="0" customWidth="1"/>
    <col min="5" max="5" width="14.140625" style="0" customWidth="1"/>
    <col min="6" max="6" width="11.28125" style="0" customWidth="1"/>
    <col min="7" max="7" width="13.140625" style="0" customWidth="1"/>
    <col min="8" max="8" width="11.7109375" style="0" bestFit="1" customWidth="1"/>
    <col min="9" max="9" width="10.140625" style="0" bestFit="1" customWidth="1"/>
  </cols>
  <sheetData>
    <row r="1" spans="5:7" ht="13.5" customHeight="1">
      <c r="E1" s="82" t="s">
        <v>354</v>
      </c>
      <c r="F1" s="82"/>
      <c r="G1" s="82"/>
    </row>
    <row r="2" spans="5:7" ht="11.25" customHeight="1">
      <c r="E2" s="83" t="s">
        <v>337</v>
      </c>
      <c r="F2" s="83"/>
      <c r="G2" s="83"/>
    </row>
    <row r="3" spans="5:7" ht="11.25" customHeight="1">
      <c r="E3" s="83"/>
      <c r="F3" s="83"/>
      <c r="G3" s="83"/>
    </row>
    <row r="4" spans="1:7" ht="33.75" customHeight="1">
      <c r="A4" s="86" t="s">
        <v>418</v>
      </c>
      <c r="B4" s="86"/>
      <c r="C4" s="86"/>
      <c r="D4" s="86"/>
      <c r="E4" s="86"/>
      <c r="F4" s="86"/>
      <c r="G4" s="86"/>
    </row>
    <row r="5" spans="1:7" ht="12.75">
      <c r="A5" s="56"/>
      <c r="B5" s="56"/>
      <c r="C5" s="56"/>
      <c r="D5" s="56"/>
      <c r="E5" s="56"/>
      <c r="F5" s="56"/>
      <c r="G5" s="58"/>
    </row>
    <row r="6" spans="1:7" ht="51.75" customHeight="1">
      <c r="A6" s="13" t="s">
        <v>0</v>
      </c>
      <c r="B6" s="13" t="s">
        <v>11</v>
      </c>
      <c r="C6" s="14" t="s">
        <v>23</v>
      </c>
      <c r="D6" s="18" t="s">
        <v>24</v>
      </c>
      <c r="E6" s="18" t="s">
        <v>342</v>
      </c>
      <c r="F6" s="18" t="s">
        <v>343</v>
      </c>
      <c r="G6" s="17" t="s">
        <v>350</v>
      </c>
    </row>
    <row r="7" spans="1:7" ht="13.5" customHeight="1">
      <c r="A7" s="44">
        <v>1</v>
      </c>
      <c r="B7" s="44">
        <v>2</v>
      </c>
      <c r="C7" s="44">
        <v>3</v>
      </c>
      <c r="D7" s="44">
        <v>4</v>
      </c>
      <c r="E7" s="44">
        <v>6</v>
      </c>
      <c r="F7" s="44">
        <v>7</v>
      </c>
      <c r="G7" s="43">
        <v>8</v>
      </c>
    </row>
    <row r="8" spans="1:7" ht="24.75" customHeight="1">
      <c r="A8" s="29" t="s">
        <v>9</v>
      </c>
      <c r="B8" s="29"/>
      <c r="C8" s="29"/>
      <c r="D8" s="24" t="s">
        <v>79</v>
      </c>
      <c r="E8" s="33">
        <f>E9+E28+E31</f>
        <v>1411700</v>
      </c>
      <c r="F8" s="33">
        <f>F9+F28+F31</f>
        <v>0</v>
      </c>
      <c r="G8" s="33">
        <f>G9+G28+G31</f>
        <v>1411700</v>
      </c>
    </row>
    <row r="9" spans="1:7" ht="24.75" customHeight="1">
      <c r="A9" s="5"/>
      <c r="B9" s="30">
        <v>80110</v>
      </c>
      <c r="C9" s="30"/>
      <c r="D9" s="24" t="s">
        <v>101</v>
      </c>
      <c r="E9" s="33">
        <f>E10+E11+E12+E13+E14+E15+E16+E17+E18+E19+E20+E21+E22+E23+E24+E25+E26+E27</f>
        <v>1406800</v>
      </c>
      <c r="F9" s="33">
        <f>F10+F11+F12+F13+F14+F15+F16+F17+F18+F19+F20+F21+F22+F23+F24+F25+F26+F27</f>
        <v>0</v>
      </c>
      <c r="G9" s="33">
        <f>G10+G11+G12+G13+G14+G15+G16+G17+G18+G19+G20+G21+G22+G23+G24+G25+G26+G27</f>
        <v>1406800</v>
      </c>
    </row>
    <row r="10" spans="1:7" ht="31.5" customHeight="1">
      <c r="A10" s="5"/>
      <c r="B10" s="5"/>
      <c r="C10" s="5">
        <v>3020</v>
      </c>
      <c r="D10" s="8" t="s">
        <v>141</v>
      </c>
      <c r="E10" s="4">
        <v>68500</v>
      </c>
      <c r="F10" s="4">
        <v>0</v>
      </c>
      <c r="G10" s="36">
        <f aca="true" t="shared" si="0" ref="G10:G27">E10+F10</f>
        <v>68500</v>
      </c>
    </row>
    <row r="11" spans="1:7" ht="27.75" customHeight="1">
      <c r="A11" s="5"/>
      <c r="B11" s="5"/>
      <c r="C11" s="5">
        <v>4010</v>
      </c>
      <c r="D11" s="8" t="s">
        <v>142</v>
      </c>
      <c r="E11" s="4">
        <v>933500</v>
      </c>
      <c r="F11" s="4">
        <v>0</v>
      </c>
      <c r="G11" s="36">
        <f t="shared" si="0"/>
        <v>933500</v>
      </c>
    </row>
    <row r="12" spans="1:7" ht="20.25" customHeight="1">
      <c r="A12" s="5"/>
      <c r="B12" s="5"/>
      <c r="C12" s="5">
        <v>4040</v>
      </c>
      <c r="D12" s="8" t="s">
        <v>143</v>
      </c>
      <c r="E12" s="4">
        <v>66800</v>
      </c>
      <c r="F12" s="4">
        <v>0</v>
      </c>
      <c r="G12" s="36">
        <f t="shared" si="0"/>
        <v>66800</v>
      </c>
    </row>
    <row r="13" spans="1:7" ht="30.75" customHeight="1">
      <c r="A13" s="5"/>
      <c r="B13" s="5"/>
      <c r="C13" s="5">
        <v>4110</v>
      </c>
      <c r="D13" s="8" t="s">
        <v>145</v>
      </c>
      <c r="E13" s="4">
        <v>162900</v>
      </c>
      <c r="F13" s="4">
        <v>0</v>
      </c>
      <c r="G13" s="36">
        <f t="shared" si="0"/>
        <v>162900</v>
      </c>
    </row>
    <row r="14" spans="1:7" ht="24" customHeight="1">
      <c r="A14" s="5"/>
      <c r="B14" s="5"/>
      <c r="C14" s="5">
        <v>4120</v>
      </c>
      <c r="D14" s="8" t="s">
        <v>179</v>
      </c>
      <c r="E14" s="4">
        <v>26300</v>
      </c>
      <c r="F14" s="4">
        <v>0</v>
      </c>
      <c r="G14" s="36">
        <f t="shared" si="0"/>
        <v>26300</v>
      </c>
    </row>
    <row r="15" spans="1:7" ht="23.25" customHeight="1">
      <c r="A15" s="5"/>
      <c r="B15" s="5"/>
      <c r="C15" s="5">
        <v>4170</v>
      </c>
      <c r="D15" s="8" t="s">
        <v>138</v>
      </c>
      <c r="E15" s="4">
        <v>500</v>
      </c>
      <c r="F15" s="4">
        <v>0</v>
      </c>
      <c r="G15" s="36">
        <f t="shared" si="0"/>
        <v>500</v>
      </c>
    </row>
    <row r="16" spans="1:7" ht="24.75" customHeight="1">
      <c r="A16" s="5"/>
      <c r="B16" s="5"/>
      <c r="C16" s="5">
        <v>4210</v>
      </c>
      <c r="D16" s="8" t="s">
        <v>140</v>
      </c>
      <c r="E16" s="4">
        <v>53000</v>
      </c>
      <c r="F16" s="4">
        <v>0</v>
      </c>
      <c r="G16" s="36">
        <f t="shared" si="0"/>
        <v>53000</v>
      </c>
    </row>
    <row r="17" spans="1:7" ht="30.75" customHeight="1">
      <c r="A17" s="5"/>
      <c r="B17" s="5"/>
      <c r="C17" s="5">
        <v>4240</v>
      </c>
      <c r="D17" s="8" t="s">
        <v>328</v>
      </c>
      <c r="E17" s="4">
        <v>2500</v>
      </c>
      <c r="F17" s="4">
        <v>0</v>
      </c>
      <c r="G17" s="36">
        <f t="shared" si="0"/>
        <v>2500</v>
      </c>
    </row>
    <row r="18" spans="1:7" ht="22.5" customHeight="1">
      <c r="A18" s="5"/>
      <c r="B18" s="5"/>
      <c r="C18" s="5">
        <v>4260</v>
      </c>
      <c r="D18" s="8" t="s">
        <v>146</v>
      </c>
      <c r="E18" s="4">
        <v>9400</v>
      </c>
      <c r="F18" s="4">
        <v>0</v>
      </c>
      <c r="G18" s="36">
        <f t="shared" si="0"/>
        <v>9400</v>
      </c>
    </row>
    <row r="19" spans="1:7" ht="25.5" customHeight="1">
      <c r="A19" s="5"/>
      <c r="B19" s="5"/>
      <c r="C19" s="5">
        <v>4270</v>
      </c>
      <c r="D19" s="8" t="s">
        <v>147</v>
      </c>
      <c r="E19" s="4">
        <v>4200</v>
      </c>
      <c r="F19" s="4">
        <v>0</v>
      </c>
      <c r="G19" s="36">
        <f t="shared" si="0"/>
        <v>4200</v>
      </c>
    </row>
    <row r="20" spans="1:7" ht="22.5" customHeight="1">
      <c r="A20" s="5"/>
      <c r="B20" s="5"/>
      <c r="C20" s="5">
        <v>4280</v>
      </c>
      <c r="D20" s="8" t="s">
        <v>148</v>
      </c>
      <c r="E20" s="4">
        <v>700</v>
      </c>
      <c r="F20" s="4">
        <v>0</v>
      </c>
      <c r="G20" s="36">
        <f t="shared" si="0"/>
        <v>700</v>
      </c>
    </row>
    <row r="21" spans="1:7" ht="24" customHeight="1">
      <c r="A21" s="5"/>
      <c r="B21" s="5"/>
      <c r="C21" s="5">
        <v>4300</v>
      </c>
      <c r="D21" s="8" t="s">
        <v>139</v>
      </c>
      <c r="E21" s="4">
        <v>17000</v>
      </c>
      <c r="F21" s="4">
        <v>0</v>
      </c>
      <c r="G21" s="36">
        <f t="shared" si="0"/>
        <v>17000</v>
      </c>
    </row>
    <row r="22" spans="1:7" ht="30.75" customHeight="1">
      <c r="A22" s="5"/>
      <c r="B22" s="5"/>
      <c r="C22" s="5">
        <v>4350</v>
      </c>
      <c r="D22" s="8" t="s">
        <v>163</v>
      </c>
      <c r="E22" s="4">
        <v>1800</v>
      </c>
      <c r="F22" s="4">
        <v>0</v>
      </c>
      <c r="G22" s="36">
        <f t="shared" si="0"/>
        <v>1800</v>
      </c>
    </row>
    <row r="23" spans="1:7" ht="40.5" customHeight="1">
      <c r="A23" s="5"/>
      <c r="B23" s="5"/>
      <c r="C23" s="5">
        <v>4370</v>
      </c>
      <c r="D23" s="8" t="s">
        <v>209</v>
      </c>
      <c r="E23" s="4">
        <v>2100</v>
      </c>
      <c r="F23" s="4">
        <v>0</v>
      </c>
      <c r="G23" s="36">
        <f t="shared" si="0"/>
        <v>2100</v>
      </c>
    </row>
    <row r="24" spans="1:7" ht="24.75" customHeight="1">
      <c r="A24" s="5"/>
      <c r="B24" s="5"/>
      <c r="C24" s="5">
        <v>4410</v>
      </c>
      <c r="D24" s="8" t="s">
        <v>155</v>
      </c>
      <c r="E24" s="4">
        <v>2500</v>
      </c>
      <c r="F24" s="4">
        <v>0</v>
      </c>
      <c r="G24" s="36">
        <f t="shared" si="0"/>
        <v>2500</v>
      </c>
    </row>
    <row r="25" spans="1:7" ht="24.75" customHeight="1">
      <c r="A25" s="5"/>
      <c r="B25" s="5"/>
      <c r="C25" s="5">
        <v>4430</v>
      </c>
      <c r="D25" s="8" t="s">
        <v>165</v>
      </c>
      <c r="E25" s="4">
        <v>2500</v>
      </c>
      <c r="F25" s="4">
        <v>0</v>
      </c>
      <c r="G25" s="36">
        <f t="shared" si="0"/>
        <v>2500</v>
      </c>
    </row>
    <row r="26" spans="1:7" ht="21" customHeight="1">
      <c r="A26" s="5"/>
      <c r="B26" s="5"/>
      <c r="C26" s="5">
        <v>4440</v>
      </c>
      <c r="D26" s="8" t="s">
        <v>156</v>
      </c>
      <c r="E26" s="4">
        <v>52000</v>
      </c>
      <c r="F26" s="4">
        <v>0</v>
      </c>
      <c r="G26" s="36">
        <f t="shared" si="0"/>
        <v>52000</v>
      </c>
    </row>
    <row r="27" spans="1:7" ht="37.5" customHeight="1">
      <c r="A27" s="5"/>
      <c r="B27" s="5"/>
      <c r="C27" s="5">
        <v>4700</v>
      </c>
      <c r="D27" s="8" t="s">
        <v>166</v>
      </c>
      <c r="E27" s="4">
        <v>600</v>
      </c>
      <c r="F27" s="4">
        <v>0</v>
      </c>
      <c r="G27" s="36">
        <f t="shared" si="0"/>
        <v>600</v>
      </c>
    </row>
    <row r="28" spans="1:7" ht="28.5" customHeight="1">
      <c r="A28" s="5"/>
      <c r="B28" s="30">
        <v>80146</v>
      </c>
      <c r="C28" s="30"/>
      <c r="D28" s="24" t="s">
        <v>178</v>
      </c>
      <c r="E28" s="33">
        <f>E29+E30</f>
        <v>2500</v>
      </c>
      <c r="F28" s="33">
        <f>F29+F30</f>
        <v>0</v>
      </c>
      <c r="G28" s="33">
        <f>G29+G30</f>
        <v>2500</v>
      </c>
    </row>
    <row r="29" spans="1:7" ht="24.75" customHeight="1">
      <c r="A29" s="5"/>
      <c r="B29" s="5"/>
      <c r="C29" s="5">
        <v>4410</v>
      </c>
      <c r="D29" s="8" t="s">
        <v>155</v>
      </c>
      <c r="E29" s="4">
        <v>500</v>
      </c>
      <c r="F29" s="4">
        <v>0</v>
      </c>
      <c r="G29" s="36">
        <f>E29+F29</f>
        <v>500</v>
      </c>
    </row>
    <row r="30" spans="1:7" ht="42.75" customHeight="1">
      <c r="A30" s="5"/>
      <c r="B30" s="5"/>
      <c r="C30" s="5">
        <v>4700</v>
      </c>
      <c r="D30" s="8" t="s">
        <v>166</v>
      </c>
      <c r="E30" s="4">
        <v>2000</v>
      </c>
      <c r="F30" s="4">
        <v>0</v>
      </c>
      <c r="G30" s="36">
        <f>E30+F30</f>
        <v>2000</v>
      </c>
    </row>
    <row r="31" spans="1:7" ht="20.25" customHeight="1">
      <c r="A31" s="5"/>
      <c r="B31" s="30">
        <v>80195</v>
      </c>
      <c r="C31" s="30"/>
      <c r="D31" s="27" t="s">
        <v>59</v>
      </c>
      <c r="E31" s="25">
        <f>E32+E33+E34</f>
        <v>2400</v>
      </c>
      <c r="F31" s="25">
        <f>F32+F33+F34</f>
        <v>0</v>
      </c>
      <c r="G31" s="25">
        <f>G32+G33+G34</f>
        <v>2400</v>
      </c>
    </row>
    <row r="32" spans="1:7" ht="24.75" customHeight="1">
      <c r="A32" s="5"/>
      <c r="B32" s="5"/>
      <c r="C32" s="5">
        <v>4210</v>
      </c>
      <c r="D32" s="8" t="s">
        <v>140</v>
      </c>
      <c r="E32" s="4">
        <v>200</v>
      </c>
      <c r="F32" s="4">
        <v>0</v>
      </c>
      <c r="G32" s="36">
        <f>E32+F32</f>
        <v>200</v>
      </c>
    </row>
    <row r="33" spans="1:7" ht="24.75" customHeight="1">
      <c r="A33" s="5"/>
      <c r="B33" s="5"/>
      <c r="C33" s="5">
        <v>4300</v>
      </c>
      <c r="D33" s="8" t="s">
        <v>139</v>
      </c>
      <c r="E33" s="4">
        <v>2000</v>
      </c>
      <c r="F33" s="4">
        <v>0</v>
      </c>
      <c r="G33" s="36">
        <f>E33+F33</f>
        <v>2000</v>
      </c>
    </row>
    <row r="34" spans="1:7" ht="24.75" customHeight="1">
      <c r="A34" s="5"/>
      <c r="B34" s="5"/>
      <c r="C34" s="5">
        <v>4410</v>
      </c>
      <c r="D34" s="8" t="s">
        <v>155</v>
      </c>
      <c r="E34" s="4">
        <v>200</v>
      </c>
      <c r="F34" s="4">
        <v>0</v>
      </c>
      <c r="G34" s="36">
        <f>E34+F34</f>
        <v>200</v>
      </c>
    </row>
    <row r="35" spans="1:7" ht="26.25" customHeight="1">
      <c r="A35" s="30">
        <v>854</v>
      </c>
      <c r="B35" s="30"/>
      <c r="C35" s="30"/>
      <c r="D35" s="24" t="s">
        <v>81</v>
      </c>
      <c r="E35" s="33">
        <f>E36</f>
        <v>2200</v>
      </c>
      <c r="F35" s="33">
        <f>F36</f>
        <v>0</v>
      </c>
      <c r="G35" s="25">
        <f>E35+F35</f>
        <v>2200</v>
      </c>
    </row>
    <row r="36" spans="1:7" ht="20.25" customHeight="1">
      <c r="A36" s="5"/>
      <c r="B36" s="30">
        <v>85415</v>
      </c>
      <c r="C36" s="30"/>
      <c r="D36" s="24" t="s">
        <v>185</v>
      </c>
      <c r="E36" s="33">
        <f>E37</f>
        <v>2200</v>
      </c>
      <c r="F36" s="33">
        <f>F37</f>
        <v>0</v>
      </c>
      <c r="G36" s="33">
        <f>G37</f>
        <v>2200</v>
      </c>
    </row>
    <row r="37" spans="1:7" ht="27" customHeight="1">
      <c r="A37" s="5"/>
      <c r="B37" s="5"/>
      <c r="C37" s="5">
        <v>3260</v>
      </c>
      <c r="D37" s="8" t="s">
        <v>228</v>
      </c>
      <c r="E37" s="4">
        <v>2200</v>
      </c>
      <c r="F37" s="4">
        <v>0</v>
      </c>
      <c r="G37" s="36">
        <f>E37+F37</f>
        <v>2200</v>
      </c>
    </row>
    <row r="38" spans="1:7" ht="25.5" customHeight="1">
      <c r="A38" s="31"/>
      <c r="B38" s="31"/>
      <c r="C38" s="31"/>
      <c r="D38" s="27" t="s">
        <v>214</v>
      </c>
      <c r="E38" s="25">
        <f>E8+E35</f>
        <v>1413900</v>
      </c>
      <c r="F38" s="25">
        <f>F8+F35</f>
        <v>0</v>
      </c>
      <c r="G38" s="25">
        <f>G8+G35</f>
        <v>1413900</v>
      </c>
    </row>
    <row r="39" spans="1:7" ht="27" customHeight="1">
      <c r="A39" s="32"/>
      <c r="B39" s="32"/>
      <c r="C39" s="32"/>
      <c r="D39" s="27" t="s">
        <v>213</v>
      </c>
      <c r="E39" s="79">
        <f>E38+F38</f>
        <v>1413900</v>
      </c>
      <c r="F39" s="80"/>
      <c r="G39" s="81"/>
    </row>
    <row r="40" spans="5:7" ht="12.75">
      <c r="E40" s="2"/>
      <c r="F40" s="2"/>
      <c r="G40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2"/>
    </row>
    <row r="51" spans="5:7" ht="12.75">
      <c r="E51" s="2"/>
      <c r="G51" s="2"/>
    </row>
    <row r="52" spans="5:7" ht="12.75">
      <c r="E52" s="2"/>
      <c r="G52" s="2"/>
    </row>
    <row r="53" spans="5:7" ht="12.75">
      <c r="E53" s="2"/>
      <c r="G53" s="2"/>
    </row>
    <row r="54" spans="5:7" ht="12.75">
      <c r="E54" s="2"/>
      <c r="G54" s="2"/>
    </row>
    <row r="55" spans="5:7" ht="12.75">
      <c r="E55" s="2"/>
      <c r="G55" s="2"/>
    </row>
    <row r="56" spans="5:7" ht="12.75">
      <c r="E56" s="22"/>
      <c r="G56" s="22"/>
    </row>
    <row r="57" spans="5:7" ht="12.75">
      <c r="E57" s="2"/>
      <c r="G57" s="2"/>
    </row>
    <row r="58" ht="12.75">
      <c r="E58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121" spans="7:8" ht="12.75">
      <c r="G121" s="2"/>
      <c r="H121" s="2"/>
    </row>
  </sheetData>
  <mergeCells count="5">
    <mergeCell ref="E39:G39"/>
    <mergeCell ref="E1:G1"/>
    <mergeCell ref="E2:G2"/>
    <mergeCell ref="E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Czyżew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</dc:creator>
  <cp:keywords/>
  <dc:description/>
  <cp:lastModifiedBy>u </cp:lastModifiedBy>
  <cp:lastPrinted>2011-03-04T08:35:00Z</cp:lastPrinted>
  <dcterms:created xsi:type="dcterms:W3CDTF">2007-08-29T06:08:33Z</dcterms:created>
  <dcterms:modified xsi:type="dcterms:W3CDTF">2011-03-04T09:26:27Z</dcterms:modified>
  <cp:category/>
  <cp:version/>
  <cp:contentType/>
  <cp:contentStatus/>
</cp:coreProperties>
</file>